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 dan E-nya Devi\Dosen FE UA\Administrasi\Menjadi Pemateri\"/>
    </mc:Choice>
  </mc:AlternateContent>
  <bookViews>
    <workbookView xWindow="0" yWindow="0" windowWidth="20490" windowHeight="6255" tabRatio="599" firstSheet="1" activeTab="8"/>
  </bookViews>
  <sheets>
    <sheet name="Rwg formulas" sheetId="4" r:id="rId1"/>
    <sheet name="Rwg Calculator" sheetId="1" r:id="rId2"/>
    <sheet name="Crit Incident" sheetId="2" r:id="rId3"/>
    <sheet name="ITM" sheetId="3" r:id="rId4"/>
    <sheet name="KK" sheetId="5" r:id="rId5"/>
    <sheet name="BP" sheetId="6" r:id="rId6"/>
    <sheet name="IT" sheetId="7" r:id="rId7"/>
    <sheet name="VAR&amp;MEAN VAR" sheetId="9" r:id="rId8"/>
    <sheet name="RWG(J)" sheetId="8" r:id="rId9"/>
  </sheets>
  <calcPr calcId="152511"/>
</workbook>
</file>

<file path=xl/calcChain.xml><?xml version="1.0" encoding="utf-8"?>
<calcChain xmlns="http://schemas.openxmlformats.org/spreadsheetml/2006/main">
  <c r="AO4" i="9" l="1"/>
  <c r="F5" i="3"/>
  <c r="J10" i="3"/>
  <c r="B102" i="7" l="1"/>
  <c r="M8" i="9"/>
  <c r="B107" i="5"/>
  <c r="B102" i="5"/>
  <c r="B107" i="3"/>
  <c r="M7" i="9" l="1"/>
  <c r="AO5" i="9"/>
  <c r="AO6" i="9"/>
  <c r="AO7" i="9"/>
  <c r="AO8" i="9"/>
  <c r="Y5" i="9"/>
  <c r="Y6" i="9"/>
  <c r="Y7" i="9"/>
  <c r="Y8" i="9"/>
  <c r="M5" i="9"/>
  <c r="M6" i="9"/>
  <c r="M4" i="9"/>
  <c r="B62" i="5"/>
  <c r="G5" i="9"/>
  <c r="G6" i="9"/>
  <c r="G7" i="9"/>
  <c r="G8" i="9"/>
  <c r="G4" i="9"/>
  <c r="C108" i="6"/>
  <c r="D108" i="6"/>
  <c r="E108" i="6"/>
  <c r="F108" i="6"/>
  <c r="G108" i="6"/>
  <c r="H108" i="6"/>
  <c r="I108" i="6"/>
  <c r="J108" i="6"/>
  <c r="B108" i="6"/>
  <c r="K94" i="6"/>
  <c r="C103" i="6"/>
  <c r="D103" i="6"/>
  <c r="E103" i="6"/>
  <c r="F103" i="6"/>
  <c r="G103" i="6"/>
  <c r="H103" i="6"/>
  <c r="I103" i="6"/>
  <c r="J103" i="6"/>
  <c r="B103" i="6"/>
  <c r="K72" i="6"/>
  <c r="C86" i="6"/>
  <c r="D86" i="6"/>
  <c r="E86" i="6"/>
  <c r="F86" i="6"/>
  <c r="G86" i="6"/>
  <c r="H86" i="6"/>
  <c r="I86" i="6"/>
  <c r="J86" i="6"/>
  <c r="B86" i="6"/>
  <c r="C81" i="6"/>
  <c r="D81" i="6"/>
  <c r="E81" i="6"/>
  <c r="F81" i="6"/>
  <c r="G81" i="6"/>
  <c r="H81" i="6"/>
  <c r="I81" i="6"/>
  <c r="J81" i="6"/>
  <c r="B81" i="6"/>
  <c r="K47" i="6"/>
  <c r="B49" i="6"/>
  <c r="B62" i="6"/>
  <c r="B57" i="6"/>
  <c r="B41" i="6"/>
  <c r="K26" i="6"/>
  <c r="B28" i="6"/>
  <c r="B20" i="6"/>
  <c r="B15" i="6"/>
  <c r="K5" i="6"/>
  <c r="E93" i="5"/>
  <c r="B86" i="5"/>
  <c r="B81" i="5"/>
  <c r="B73" i="5"/>
  <c r="E68" i="5"/>
  <c r="B57" i="5"/>
  <c r="E47" i="5"/>
  <c r="B41" i="5"/>
  <c r="E26" i="5"/>
  <c r="B20" i="5"/>
  <c r="E5" i="5"/>
  <c r="B7" i="5"/>
  <c r="E94" i="3"/>
  <c r="F92" i="3"/>
  <c r="B86" i="3"/>
  <c r="B81" i="3"/>
  <c r="D73" i="3"/>
  <c r="F72" i="3"/>
  <c r="B62" i="3"/>
  <c r="F47" i="3"/>
  <c r="B49" i="3"/>
  <c r="B41" i="3"/>
  <c r="F26" i="3"/>
  <c r="B28" i="3"/>
  <c r="B20" i="3"/>
  <c r="B15" i="3"/>
  <c r="B10" i="3" s="1"/>
  <c r="B107" i="7"/>
  <c r="B86" i="7"/>
  <c r="B62" i="7"/>
  <c r="B57" i="7"/>
  <c r="B52" i="7" s="1"/>
  <c r="B41" i="7"/>
  <c r="B36" i="7"/>
  <c r="B31" i="7" s="1"/>
  <c r="B20" i="7"/>
  <c r="C107" i="7"/>
  <c r="D107" i="7"/>
  <c r="E107" i="7"/>
  <c r="F107" i="7"/>
  <c r="G107" i="7"/>
  <c r="H107" i="7"/>
  <c r="I107" i="7"/>
  <c r="J107" i="7"/>
  <c r="K107" i="7"/>
  <c r="L107" i="7"/>
  <c r="M107" i="7"/>
  <c r="N107" i="7"/>
  <c r="C102" i="7"/>
  <c r="D102" i="7"/>
  <c r="E102" i="7"/>
  <c r="F102" i="7"/>
  <c r="G102" i="7"/>
  <c r="H102" i="7"/>
  <c r="I102" i="7"/>
  <c r="J102" i="7"/>
  <c r="K102" i="7"/>
  <c r="L102" i="7"/>
  <c r="M102" i="7"/>
  <c r="N102" i="7"/>
  <c r="B97" i="7"/>
  <c r="B94" i="7"/>
  <c r="C81" i="7"/>
  <c r="D81" i="7"/>
  <c r="E81" i="7"/>
  <c r="F81" i="7"/>
  <c r="G81" i="7"/>
  <c r="H81" i="7"/>
  <c r="I81" i="7"/>
  <c r="J81" i="7"/>
  <c r="K81" i="7"/>
  <c r="L81" i="7"/>
  <c r="M81" i="7"/>
  <c r="N81" i="7"/>
  <c r="B81" i="7"/>
  <c r="B76" i="7" s="1"/>
  <c r="B78" i="7" s="1"/>
  <c r="B73" i="7"/>
  <c r="B58" i="7"/>
  <c r="B49" i="7"/>
  <c r="B28" i="7"/>
  <c r="B16" i="7"/>
  <c r="B15" i="7"/>
  <c r="B10" i="7" s="1"/>
  <c r="B7" i="7"/>
  <c r="O69" i="7"/>
  <c r="O70" i="7"/>
  <c r="O71" i="7"/>
  <c r="O72" i="7"/>
  <c r="O68" i="7"/>
  <c r="C73" i="7"/>
  <c r="D73" i="7"/>
  <c r="E73" i="7"/>
  <c r="F73" i="7"/>
  <c r="G73" i="7"/>
  <c r="H73" i="7"/>
  <c r="I73" i="7"/>
  <c r="J73" i="7"/>
  <c r="K73" i="7"/>
  <c r="L73" i="7"/>
  <c r="M73" i="7"/>
  <c r="N73" i="7"/>
  <c r="O48" i="7"/>
  <c r="O47" i="7"/>
  <c r="F49" i="7"/>
  <c r="O27" i="7"/>
  <c r="O26" i="7"/>
  <c r="O6" i="7"/>
  <c r="O5" i="7"/>
  <c r="J12" i="3" l="1"/>
  <c r="B12" i="3"/>
  <c r="B99" i="7"/>
  <c r="B12" i="7"/>
  <c r="B88" i="7"/>
  <c r="O81" i="7"/>
  <c r="B33" i="7"/>
  <c r="B43" i="7" s="1"/>
  <c r="B54" i="7"/>
  <c r="B64" i="7" s="1"/>
  <c r="B22" i="7"/>
  <c r="K92" i="6" l="1"/>
  <c r="C95" i="6"/>
  <c r="D95" i="6"/>
  <c r="E95" i="6"/>
  <c r="F95" i="6"/>
  <c r="G95" i="6"/>
  <c r="H95" i="6"/>
  <c r="I95" i="6"/>
  <c r="J95" i="6"/>
  <c r="B95" i="6"/>
  <c r="K69" i="6"/>
  <c r="K70" i="6"/>
  <c r="K71" i="6"/>
  <c r="K68" i="6"/>
  <c r="C73" i="6"/>
  <c r="D73" i="6"/>
  <c r="E73" i="6"/>
  <c r="F73" i="6"/>
  <c r="G73" i="6"/>
  <c r="H73" i="6"/>
  <c r="I73" i="6"/>
  <c r="J73" i="6"/>
  <c r="B73" i="6"/>
  <c r="K48" i="6"/>
  <c r="C49" i="6"/>
  <c r="K27" i="6"/>
  <c r="K6" i="6"/>
  <c r="B7" i="6"/>
  <c r="K81" i="6" l="1"/>
  <c r="K86" i="6"/>
  <c r="K108" i="6"/>
  <c r="K103" i="6"/>
  <c r="B94" i="3"/>
  <c r="Y4" i="9" l="1"/>
  <c r="D86" i="3" l="1"/>
  <c r="D8" i="8" l="1"/>
  <c r="G8" i="8"/>
  <c r="D7" i="8"/>
  <c r="G7" i="8"/>
  <c r="D6" i="8"/>
  <c r="G6" i="8"/>
  <c r="D5" i="8"/>
  <c r="G5" i="8"/>
  <c r="D4" i="8"/>
  <c r="G4" i="8"/>
  <c r="L4" i="8"/>
  <c r="L5" i="8"/>
  <c r="L6" i="8"/>
  <c r="L7" i="8"/>
  <c r="L8" i="8"/>
  <c r="F4" i="8" l="1"/>
  <c r="F5" i="8"/>
  <c r="F6" i="8"/>
  <c r="F7" i="8"/>
  <c r="F8" i="8"/>
  <c r="O18" i="1"/>
  <c r="I23" i="1"/>
  <c r="B28" i="1"/>
  <c r="D20" i="4"/>
  <c r="B16" i="4"/>
  <c r="B15" i="4"/>
  <c r="O93" i="7" l="1"/>
  <c r="O103" i="7"/>
  <c r="N103" i="7"/>
  <c r="M103" i="7"/>
  <c r="L103" i="7"/>
  <c r="K103" i="7"/>
  <c r="J103" i="7"/>
  <c r="I103" i="7"/>
  <c r="H103" i="7"/>
  <c r="G103" i="7"/>
  <c r="F103" i="7"/>
  <c r="E103" i="7"/>
  <c r="D103" i="7"/>
  <c r="C103" i="7"/>
  <c r="B103" i="7"/>
  <c r="M97" i="7"/>
  <c r="L97" i="7"/>
  <c r="K97" i="7"/>
  <c r="J97" i="7"/>
  <c r="I97" i="7"/>
  <c r="H97" i="7"/>
  <c r="G97" i="7"/>
  <c r="F97" i="7"/>
  <c r="E97" i="7"/>
  <c r="D97" i="7"/>
  <c r="C97" i="7"/>
  <c r="N97" i="7"/>
  <c r="O92" i="7"/>
  <c r="N86" i="7"/>
  <c r="M86" i="7"/>
  <c r="L86" i="7"/>
  <c r="K86" i="7"/>
  <c r="J86" i="7"/>
  <c r="I86" i="7"/>
  <c r="H86" i="7"/>
  <c r="G86" i="7"/>
  <c r="F86" i="7"/>
  <c r="E86" i="7"/>
  <c r="D86" i="7"/>
  <c r="C86" i="7"/>
  <c r="O82" i="7"/>
  <c r="N82" i="7"/>
  <c r="M82" i="7"/>
  <c r="L82" i="7"/>
  <c r="K82" i="7"/>
  <c r="J82" i="7"/>
  <c r="I82" i="7"/>
  <c r="H82" i="7"/>
  <c r="G82" i="7"/>
  <c r="F82" i="7"/>
  <c r="E82" i="7"/>
  <c r="D82" i="7"/>
  <c r="C82" i="7"/>
  <c r="B82" i="7"/>
  <c r="N76" i="7"/>
  <c r="M76" i="7"/>
  <c r="L76" i="7"/>
  <c r="K76" i="7"/>
  <c r="J76" i="7"/>
  <c r="I76" i="7"/>
  <c r="H76" i="7"/>
  <c r="F76" i="7"/>
  <c r="E76" i="7"/>
  <c r="D76" i="7"/>
  <c r="C76" i="7"/>
  <c r="G76" i="7"/>
  <c r="N62" i="7"/>
  <c r="M62" i="7"/>
  <c r="L62" i="7"/>
  <c r="K62" i="7"/>
  <c r="J62" i="7"/>
  <c r="I62" i="7"/>
  <c r="H62" i="7"/>
  <c r="G62" i="7"/>
  <c r="F62" i="7"/>
  <c r="E62" i="7"/>
  <c r="D62" i="7"/>
  <c r="C62" i="7"/>
  <c r="O58" i="7"/>
  <c r="N58" i="7"/>
  <c r="M58" i="7"/>
  <c r="L58" i="7"/>
  <c r="K58" i="7"/>
  <c r="J58" i="7"/>
  <c r="I58" i="7"/>
  <c r="H58" i="7"/>
  <c r="G58" i="7"/>
  <c r="F58" i="7"/>
  <c r="E58" i="7"/>
  <c r="D58" i="7"/>
  <c r="C58" i="7"/>
  <c r="N57" i="7"/>
  <c r="N52" i="7" s="1"/>
  <c r="M57" i="7"/>
  <c r="M52" i="7" s="1"/>
  <c r="L57" i="7"/>
  <c r="L52" i="7" s="1"/>
  <c r="K57" i="7"/>
  <c r="K52" i="7" s="1"/>
  <c r="J57" i="7"/>
  <c r="J52" i="7" s="1"/>
  <c r="I57" i="7"/>
  <c r="I52" i="7" s="1"/>
  <c r="H57" i="7"/>
  <c r="H52" i="7" s="1"/>
  <c r="G57" i="7"/>
  <c r="F57" i="7"/>
  <c r="F52" i="7" s="1"/>
  <c r="E57" i="7"/>
  <c r="E52" i="7" s="1"/>
  <c r="D57" i="7"/>
  <c r="D52" i="7" s="1"/>
  <c r="C57" i="7"/>
  <c r="C52" i="7" s="1"/>
  <c r="G52" i="7"/>
  <c r="N49" i="7"/>
  <c r="M49" i="7"/>
  <c r="L49" i="7"/>
  <c r="K49" i="7"/>
  <c r="J49" i="7"/>
  <c r="I49" i="7"/>
  <c r="H49" i="7"/>
  <c r="G49" i="7"/>
  <c r="E49" i="7"/>
  <c r="D49" i="7"/>
  <c r="C49" i="7"/>
  <c r="N41" i="7"/>
  <c r="M41" i="7"/>
  <c r="L41" i="7"/>
  <c r="K41" i="7"/>
  <c r="J41" i="7"/>
  <c r="I41" i="7"/>
  <c r="H41" i="7"/>
  <c r="G41" i="7"/>
  <c r="F41" i="7"/>
  <c r="E41" i="7"/>
  <c r="D41" i="7"/>
  <c r="C41" i="7"/>
  <c r="O37" i="7"/>
  <c r="N37" i="7"/>
  <c r="M37" i="7"/>
  <c r="L37" i="7"/>
  <c r="K37" i="7"/>
  <c r="J37" i="7"/>
  <c r="I37" i="7"/>
  <c r="H37" i="7"/>
  <c r="G37" i="7"/>
  <c r="F37" i="7"/>
  <c r="E37" i="7"/>
  <c r="D37" i="7"/>
  <c r="C37" i="7"/>
  <c r="B37" i="7"/>
  <c r="N36" i="7"/>
  <c r="N31" i="7" s="1"/>
  <c r="M36" i="7"/>
  <c r="M31" i="7" s="1"/>
  <c r="L36" i="7"/>
  <c r="L31" i="7" s="1"/>
  <c r="K36" i="7"/>
  <c r="K31" i="7" s="1"/>
  <c r="J36" i="7"/>
  <c r="J31" i="7" s="1"/>
  <c r="I36" i="7"/>
  <c r="I31" i="7" s="1"/>
  <c r="H36" i="7"/>
  <c r="H31" i="7" s="1"/>
  <c r="G36" i="7"/>
  <c r="F36" i="7"/>
  <c r="F31" i="7" s="1"/>
  <c r="E36" i="7"/>
  <c r="E31" i="7" s="1"/>
  <c r="D36" i="7"/>
  <c r="D31" i="7" s="1"/>
  <c r="C36" i="7"/>
  <c r="C31" i="7" s="1"/>
  <c r="G31" i="7"/>
  <c r="N28" i="7"/>
  <c r="M28" i="7"/>
  <c r="L28" i="7"/>
  <c r="K28" i="7"/>
  <c r="J28" i="7"/>
  <c r="I28" i="7"/>
  <c r="H28" i="7"/>
  <c r="G28" i="7"/>
  <c r="F28" i="7"/>
  <c r="E28" i="7"/>
  <c r="D28" i="7"/>
  <c r="C28" i="7"/>
  <c r="K20" i="7"/>
  <c r="L20" i="7"/>
  <c r="M20" i="7"/>
  <c r="N20" i="7"/>
  <c r="K16" i="7"/>
  <c r="L16" i="7"/>
  <c r="M16" i="7"/>
  <c r="N16" i="7"/>
  <c r="J16" i="7"/>
  <c r="K15" i="7"/>
  <c r="L15" i="7"/>
  <c r="M15" i="7"/>
  <c r="N15" i="7"/>
  <c r="K10" i="7"/>
  <c r="L10" i="7"/>
  <c r="M10" i="7"/>
  <c r="N10" i="7"/>
  <c r="K7" i="7"/>
  <c r="L7" i="7"/>
  <c r="M7" i="7"/>
  <c r="N7" i="7"/>
  <c r="K104" i="6"/>
  <c r="J104" i="6"/>
  <c r="I104" i="6"/>
  <c r="H104" i="6"/>
  <c r="G104" i="6"/>
  <c r="F104" i="6"/>
  <c r="E104" i="6"/>
  <c r="D104" i="6"/>
  <c r="C104" i="6"/>
  <c r="B104" i="6"/>
  <c r="J98" i="6"/>
  <c r="I98" i="6"/>
  <c r="H98" i="6"/>
  <c r="G98" i="6"/>
  <c r="F98" i="6"/>
  <c r="E98" i="6"/>
  <c r="C98" i="6"/>
  <c r="B98" i="6"/>
  <c r="D98" i="6"/>
  <c r="K82" i="6"/>
  <c r="J82" i="6"/>
  <c r="I82" i="6"/>
  <c r="H82" i="6"/>
  <c r="G82" i="6"/>
  <c r="F82" i="6"/>
  <c r="E82" i="6"/>
  <c r="D82" i="6"/>
  <c r="C82" i="6"/>
  <c r="B82" i="6"/>
  <c r="J76" i="6"/>
  <c r="I76" i="6"/>
  <c r="H76" i="6"/>
  <c r="G76" i="6"/>
  <c r="F76" i="6"/>
  <c r="E76" i="6"/>
  <c r="D76" i="6"/>
  <c r="C76" i="6"/>
  <c r="B76" i="6"/>
  <c r="J62" i="6"/>
  <c r="I62" i="6"/>
  <c r="H62" i="6"/>
  <c r="G62" i="6"/>
  <c r="F62" i="6"/>
  <c r="E62" i="6"/>
  <c r="D62" i="6"/>
  <c r="C62" i="6"/>
  <c r="K58" i="6"/>
  <c r="J58" i="6"/>
  <c r="I58" i="6"/>
  <c r="H58" i="6"/>
  <c r="G58" i="6"/>
  <c r="F58" i="6"/>
  <c r="E58" i="6"/>
  <c r="D58" i="6"/>
  <c r="C58" i="6"/>
  <c r="B58" i="6"/>
  <c r="J57" i="6"/>
  <c r="J52" i="6" s="1"/>
  <c r="I57" i="6"/>
  <c r="I52" i="6" s="1"/>
  <c r="H57" i="6"/>
  <c r="H52" i="6" s="1"/>
  <c r="G57" i="6"/>
  <c r="G52" i="6" s="1"/>
  <c r="F57" i="6"/>
  <c r="F52" i="6" s="1"/>
  <c r="E57" i="6"/>
  <c r="E52" i="6" s="1"/>
  <c r="D57" i="6"/>
  <c r="D52" i="6" s="1"/>
  <c r="C57" i="6"/>
  <c r="C52" i="6" s="1"/>
  <c r="B52" i="6"/>
  <c r="J49" i="6"/>
  <c r="I49" i="6"/>
  <c r="H49" i="6"/>
  <c r="G49" i="6"/>
  <c r="F49" i="6"/>
  <c r="E49" i="6"/>
  <c r="D49" i="6"/>
  <c r="J41" i="6"/>
  <c r="I41" i="6"/>
  <c r="H41" i="6"/>
  <c r="G41" i="6"/>
  <c r="F41" i="6"/>
  <c r="E41" i="6"/>
  <c r="D41" i="6"/>
  <c r="C41" i="6"/>
  <c r="K37" i="6"/>
  <c r="J37" i="6"/>
  <c r="I37" i="6"/>
  <c r="H37" i="6"/>
  <c r="G37" i="6"/>
  <c r="F37" i="6"/>
  <c r="E37" i="6"/>
  <c r="D37" i="6"/>
  <c r="C37" i="6"/>
  <c r="B37" i="6"/>
  <c r="J36" i="6"/>
  <c r="J31" i="6" s="1"/>
  <c r="I36" i="6"/>
  <c r="H36" i="6"/>
  <c r="H31" i="6" s="1"/>
  <c r="G36" i="6"/>
  <c r="G31" i="6" s="1"/>
  <c r="F36" i="6"/>
  <c r="F31" i="6" s="1"/>
  <c r="E36" i="6"/>
  <c r="E31" i="6" s="1"/>
  <c r="D36" i="6"/>
  <c r="D31" i="6" s="1"/>
  <c r="C36" i="6"/>
  <c r="C31" i="6" s="1"/>
  <c r="B36" i="6"/>
  <c r="B31" i="6" s="1"/>
  <c r="I31" i="6"/>
  <c r="J28" i="6"/>
  <c r="I28" i="6"/>
  <c r="H28" i="6"/>
  <c r="G28" i="6"/>
  <c r="F28" i="6"/>
  <c r="E28" i="6"/>
  <c r="D28" i="6"/>
  <c r="C28" i="6"/>
  <c r="B23" i="1"/>
  <c r="C20" i="3"/>
  <c r="J20" i="6"/>
  <c r="I20" i="6"/>
  <c r="J16" i="6"/>
  <c r="I16" i="6"/>
  <c r="J15" i="6"/>
  <c r="J7" i="6"/>
  <c r="J10" i="6"/>
  <c r="J12" i="6" s="1"/>
  <c r="F48" i="3"/>
  <c r="F27" i="3"/>
  <c r="F6" i="3"/>
  <c r="F93" i="3"/>
  <c r="F69" i="3"/>
  <c r="F70" i="3"/>
  <c r="F71" i="3"/>
  <c r="F68" i="3"/>
  <c r="K12" i="3" l="1"/>
  <c r="O107" i="7"/>
  <c r="O102" i="7"/>
  <c r="C33" i="6"/>
  <c r="C34" i="6" s="1"/>
  <c r="G33" i="6"/>
  <c r="G43" i="6" s="1"/>
  <c r="E99" i="7"/>
  <c r="E100" i="7" s="1"/>
  <c r="H99" i="7"/>
  <c r="L99" i="7"/>
  <c r="L100" i="7" s="1"/>
  <c r="N12" i="7"/>
  <c r="L12" i="7"/>
  <c r="O97" i="7"/>
  <c r="C99" i="7"/>
  <c r="C100" i="7" s="1"/>
  <c r="J99" i="7"/>
  <c r="J100" i="7" s="1"/>
  <c r="N99" i="7"/>
  <c r="N100" i="7" s="1"/>
  <c r="C54" i="6"/>
  <c r="C64" i="6" s="1"/>
  <c r="E54" i="6"/>
  <c r="E64" i="6" s="1"/>
  <c r="G54" i="6"/>
  <c r="G64" i="6" s="1"/>
  <c r="I54" i="6"/>
  <c r="I64" i="6" s="1"/>
  <c r="K73" i="6"/>
  <c r="C78" i="6"/>
  <c r="C88" i="6" s="1"/>
  <c r="E78" i="6"/>
  <c r="E88" i="6" s="1"/>
  <c r="G78" i="6"/>
  <c r="G88" i="6" s="1"/>
  <c r="I78" i="6"/>
  <c r="I88" i="6" s="1"/>
  <c r="C100" i="6"/>
  <c r="C110" i="6" s="1"/>
  <c r="E100" i="6"/>
  <c r="E110" i="6" s="1"/>
  <c r="G100" i="6"/>
  <c r="G110" i="6" s="1"/>
  <c r="I100" i="6"/>
  <c r="I110" i="6" s="1"/>
  <c r="O28" i="7"/>
  <c r="C33" i="7"/>
  <c r="C43" i="7" s="1"/>
  <c r="E33" i="7"/>
  <c r="E43" i="7" s="1"/>
  <c r="H33" i="7"/>
  <c r="H43" i="7" s="1"/>
  <c r="J33" i="7"/>
  <c r="J43" i="7" s="1"/>
  <c r="L33" i="7"/>
  <c r="L43" i="7" s="1"/>
  <c r="N33" i="7"/>
  <c r="N43" i="7" s="1"/>
  <c r="O49" i="7"/>
  <c r="C54" i="7"/>
  <c r="C64" i="7" s="1"/>
  <c r="E54" i="7"/>
  <c r="E64" i="7" s="1"/>
  <c r="H54" i="7"/>
  <c r="H64" i="7" s="1"/>
  <c r="J54" i="7"/>
  <c r="J64" i="7" s="1"/>
  <c r="L54" i="7"/>
  <c r="L64" i="7" s="1"/>
  <c r="N54" i="7"/>
  <c r="N64" i="7" s="1"/>
  <c r="O73" i="7"/>
  <c r="C78" i="7"/>
  <c r="C88" i="7" s="1"/>
  <c r="E78" i="7"/>
  <c r="E88" i="7" s="1"/>
  <c r="H78" i="7"/>
  <c r="H88" i="7" s="1"/>
  <c r="J78" i="7"/>
  <c r="J88" i="7" s="1"/>
  <c r="L78" i="7"/>
  <c r="L88" i="7" s="1"/>
  <c r="N78" i="7"/>
  <c r="N88" i="7" s="1"/>
  <c r="B100" i="7"/>
  <c r="D99" i="7"/>
  <c r="F99" i="7"/>
  <c r="F100" i="7" s="1"/>
  <c r="G99" i="7"/>
  <c r="G100" i="7" s="1"/>
  <c r="I99" i="7"/>
  <c r="K99" i="7"/>
  <c r="M99" i="7"/>
  <c r="D78" i="7"/>
  <c r="D88" i="7" s="1"/>
  <c r="F78" i="7"/>
  <c r="F88" i="7" s="1"/>
  <c r="G78" i="7"/>
  <c r="G88" i="7" s="1"/>
  <c r="I78" i="7"/>
  <c r="I88" i="7" s="1"/>
  <c r="K78" i="7"/>
  <c r="K79" i="7" s="1"/>
  <c r="M78" i="7"/>
  <c r="M88" i="7" s="1"/>
  <c r="O86" i="7"/>
  <c r="D54" i="7"/>
  <c r="D55" i="7" s="1"/>
  <c r="F54" i="7"/>
  <c r="F55" i="7" s="1"/>
  <c r="G54" i="7"/>
  <c r="G55" i="7" s="1"/>
  <c r="I54" i="7"/>
  <c r="I55" i="7" s="1"/>
  <c r="K54" i="7"/>
  <c r="K64" i="7" s="1"/>
  <c r="M54" i="7"/>
  <c r="M55" i="7" s="1"/>
  <c r="O62" i="7"/>
  <c r="D33" i="7"/>
  <c r="D43" i="7" s="1"/>
  <c r="F33" i="7"/>
  <c r="F43" i="7" s="1"/>
  <c r="G33" i="7"/>
  <c r="G43" i="7" s="1"/>
  <c r="I33" i="7"/>
  <c r="I43" i="7" s="1"/>
  <c r="K33" i="7"/>
  <c r="K34" i="7" s="1"/>
  <c r="M33" i="7"/>
  <c r="M43" i="7" s="1"/>
  <c r="O41" i="7"/>
  <c r="O76" i="7"/>
  <c r="O57" i="7"/>
  <c r="O52" i="7" s="1"/>
  <c r="O36" i="7"/>
  <c r="O31" i="7" s="1"/>
  <c r="M12" i="7"/>
  <c r="M22" i="7" s="1"/>
  <c r="K12" i="7"/>
  <c r="K22" i="7" s="1"/>
  <c r="B100" i="6"/>
  <c r="D100" i="6"/>
  <c r="D101" i="6" s="1"/>
  <c r="F100" i="6"/>
  <c r="F110" i="6" s="1"/>
  <c r="H100" i="6"/>
  <c r="H101" i="6" s="1"/>
  <c r="J100" i="6"/>
  <c r="J110" i="6" s="1"/>
  <c r="K98" i="6"/>
  <c r="B78" i="6"/>
  <c r="B88" i="6" s="1"/>
  <c r="D78" i="6"/>
  <c r="D79" i="6" s="1"/>
  <c r="F78" i="6"/>
  <c r="F88" i="6" s="1"/>
  <c r="H78" i="6"/>
  <c r="H88" i="6" s="1"/>
  <c r="J78" i="6"/>
  <c r="J88" i="6" s="1"/>
  <c r="K76" i="6"/>
  <c r="K78" i="6" s="1"/>
  <c r="E33" i="6"/>
  <c r="E34" i="6" s="1"/>
  <c r="I33" i="6"/>
  <c r="I43" i="6" s="1"/>
  <c r="K28" i="6"/>
  <c r="K49" i="6"/>
  <c r="B54" i="6"/>
  <c r="D54" i="6"/>
  <c r="D55" i="6" s="1"/>
  <c r="F54" i="6"/>
  <c r="F55" i="6" s="1"/>
  <c r="H54" i="6"/>
  <c r="H55" i="6" s="1"/>
  <c r="J54" i="6"/>
  <c r="J55" i="6" s="1"/>
  <c r="D64" i="6"/>
  <c r="K57" i="6"/>
  <c r="K52" i="6" s="1"/>
  <c r="K62" i="6"/>
  <c r="B33" i="6"/>
  <c r="D33" i="6"/>
  <c r="F33" i="6"/>
  <c r="F34" i="6" s="1"/>
  <c r="H33" i="6"/>
  <c r="H34" i="6" s="1"/>
  <c r="J33" i="6"/>
  <c r="J34" i="6" s="1"/>
  <c r="K41" i="6"/>
  <c r="B43" i="6"/>
  <c r="K36" i="6"/>
  <c r="K31" i="6" s="1"/>
  <c r="J13" i="6"/>
  <c r="J22" i="6"/>
  <c r="B16" i="3"/>
  <c r="O33" i="7" l="1"/>
  <c r="O34" i="7" s="1"/>
  <c r="D79" i="7"/>
  <c r="K43" i="7"/>
  <c r="K55" i="7"/>
  <c r="C34" i="7"/>
  <c r="G34" i="7"/>
  <c r="K88" i="7"/>
  <c r="I34" i="7"/>
  <c r="F79" i="6"/>
  <c r="I34" i="6"/>
  <c r="G55" i="6"/>
  <c r="G79" i="6"/>
  <c r="N55" i="7"/>
  <c r="G64" i="7"/>
  <c r="M33" i="6"/>
  <c r="M78" i="6"/>
  <c r="D110" i="6"/>
  <c r="M54" i="6"/>
  <c r="M100" i="6"/>
  <c r="B110" i="6"/>
  <c r="H79" i="6"/>
  <c r="D88" i="6"/>
  <c r="D34" i="7"/>
  <c r="I64" i="7"/>
  <c r="O78" i="7"/>
  <c r="O79" i="7" s="1"/>
  <c r="G79" i="7"/>
  <c r="O99" i="7"/>
  <c r="O100" i="7" s="1"/>
  <c r="N13" i="7"/>
  <c r="N22" i="7"/>
  <c r="J34" i="7"/>
  <c r="D64" i="7"/>
  <c r="C79" i="7"/>
  <c r="I79" i="7"/>
  <c r="L13" i="7"/>
  <c r="L22" i="7"/>
  <c r="M100" i="7"/>
  <c r="B109" i="7"/>
  <c r="J79" i="7"/>
  <c r="Q54" i="7"/>
  <c r="B34" i="7"/>
  <c r="Q33" i="7"/>
  <c r="B79" i="7"/>
  <c r="Q78" i="7"/>
  <c r="B34" i="6"/>
  <c r="H110" i="6"/>
  <c r="B101" i="6"/>
  <c r="B64" i="6"/>
  <c r="B79" i="6"/>
  <c r="G34" i="6"/>
  <c r="E43" i="6"/>
  <c r="J43" i="6"/>
  <c r="C55" i="6"/>
  <c r="C43" i="6"/>
  <c r="I101" i="6"/>
  <c r="I55" i="6"/>
  <c r="E55" i="6"/>
  <c r="H64" i="6"/>
  <c r="C79" i="6"/>
  <c r="E101" i="6"/>
  <c r="B55" i="7"/>
  <c r="N34" i="7"/>
  <c r="O54" i="7"/>
  <c r="O64" i="7" s="1"/>
  <c r="J55" i="7"/>
  <c r="C55" i="7"/>
  <c r="N79" i="7"/>
  <c r="H100" i="7"/>
  <c r="I100" i="7"/>
  <c r="Q99" i="7"/>
  <c r="L34" i="7"/>
  <c r="H34" i="7"/>
  <c r="E34" i="7"/>
  <c r="M34" i="7"/>
  <c r="F34" i="7"/>
  <c r="M64" i="7"/>
  <c r="F64" i="7"/>
  <c r="L79" i="7"/>
  <c r="H79" i="7"/>
  <c r="E79" i="7"/>
  <c r="M79" i="7"/>
  <c r="F79" i="7"/>
  <c r="K100" i="7"/>
  <c r="D100" i="7"/>
  <c r="F43" i="6"/>
  <c r="I79" i="6"/>
  <c r="E79" i="6"/>
  <c r="G101" i="6"/>
  <c r="C101" i="6"/>
  <c r="F101" i="6"/>
  <c r="L55" i="7"/>
  <c r="H55" i="7"/>
  <c r="E55" i="7"/>
  <c r="O43" i="7"/>
  <c r="K13" i="7"/>
  <c r="M13" i="7"/>
  <c r="J101" i="6"/>
  <c r="H43" i="6"/>
  <c r="F64" i="6"/>
  <c r="J79" i="6"/>
  <c r="K100" i="6"/>
  <c r="K88" i="6"/>
  <c r="K79" i="6"/>
  <c r="D43" i="6"/>
  <c r="J64" i="6"/>
  <c r="B55" i="6"/>
  <c r="K33" i="6"/>
  <c r="K34" i="6" s="1"/>
  <c r="D34" i="6"/>
  <c r="K54" i="6"/>
  <c r="O88" i="7" l="1"/>
  <c r="K43" i="6"/>
  <c r="O55" i="7"/>
  <c r="K101" i="6"/>
  <c r="K64" i="6"/>
  <c r="K55" i="6"/>
  <c r="AB8" i="8" l="1"/>
  <c r="AB7" i="8"/>
  <c r="AB6" i="8"/>
  <c r="AB5" i="8"/>
  <c r="AB4" i="8"/>
  <c r="T5" i="8"/>
  <c r="T6" i="8"/>
  <c r="T7" i="8"/>
  <c r="T8" i="8"/>
  <c r="T4" i="8"/>
  <c r="N6" i="8" l="1"/>
  <c r="N7" i="8"/>
  <c r="N8" i="8"/>
  <c r="N5" i="8"/>
  <c r="N4" i="8"/>
  <c r="W6" i="8"/>
  <c r="W7" i="8"/>
  <c r="W8" i="8"/>
  <c r="AD4" i="8"/>
  <c r="AE5" i="8"/>
  <c r="AD6" i="8"/>
  <c r="AE7" i="8"/>
  <c r="AD8" i="8"/>
  <c r="O5" i="8"/>
  <c r="O6" i="8"/>
  <c r="W5" i="8"/>
  <c r="V7" i="8" l="1"/>
  <c r="O8" i="8"/>
  <c r="AE8" i="8"/>
  <c r="AE6" i="8"/>
  <c r="AE4" i="8"/>
  <c r="O7" i="8"/>
  <c r="V8" i="8"/>
  <c r="AD5" i="8"/>
  <c r="V6" i="8"/>
  <c r="AD7" i="8"/>
  <c r="V4" i="8"/>
  <c r="W4" i="8"/>
  <c r="V5" i="8"/>
  <c r="O4" i="8"/>
  <c r="P28" i="1" l="1"/>
  <c r="P23" i="1"/>
  <c r="J20" i="7"/>
  <c r="I20" i="7"/>
  <c r="H20" i="7"/>
  <c r="G20" i="7"/>
  <c r="F20" i="7"/>
  <c r="E20" i="7"/>
  <c r="D20" i="7"/>
  <c r="C20" i="7"/>
  <c r="O16" i="7"/>
  <c r="I16" i="7"/>
  <c r="H16" i="7"/>
  <c r="G16" i="7"/>
  <c r="F16" i="7"/>
  <c r="E16" i="7"/>
  <c r="D16" i="7"/>
  <c r="C16" i="7"/>
  <c r="J15" i="7"/>
  <c r="J10" i="7" s="1"/>
  <c r="I15" i="7"/>
  <c r="I10" i="7" s="1"/>
  <c r="H15" i="7"/>
  <c r="H10" i="7" s="1"/>
  <c r="G15" i="7"/>
  <c r="G10" i="7" s="1"/>
  <c r="F15" i="7"/>
  <c r="F10" i="7" s="1"/>
  <c r="E15" i="7"/>
  <c r="E10" i="7" s="1"/>
  <c r="D15" i="7"/>
  <c r="D10" i="7" s="1"/>
  <c r="C15" i="7"/>
  <c r="C10" i="7" s="1"/>
  <c r="J7" i="7"/>
  <c r="I7" i="7"/>
  <c r="H7" i="7"/>
  <c r="G7" i="7"/>
  <c r="F7" i="7"/>
  <c r="E7" i="7"/>
  <c r="D7" i="7"/>
  <c r="C7" i="7"/>
  <c r="H20" i="6"/>
  <c r="G20" i="6"/>
  <c r="F20" i="6"/>
  <c r="E20" i="6"/>
  <c r="D20" i="6"/>
  <c r="C20" i="6"/>
  <c r="K16" i="6"/>
  <c r="H16" i="6"/>
  <c r="G16" i="6"/>
  <c r="F16" i="6"/>
  <c r="E16" i="6"/>
  <c r="D16" i="6"/>
  <c r="C16" i="6"/>
  <c r="B16" i="6"/>
  <c r="I15" i="6"/>
  <c r="I10" i="6" s="1"/>
  <c r="H15" i="6"/>
  <c r="H10" i="6" s="1"/>
  <c r="G15" i="6"/>
  <c r="G10" i="6" s="1"/>
  <c r="F15" i="6"/>
  <c r="F10" i="6" s="1"/>
  <c r="E15" i="6"/>
  <c r="E10" i="6" s="1"/>
  <c r="D15" i="6"/>
  <c r="D10" i="6" s="1"/>
  <c r="C15" i="6"/>
  <c r="C10" i="6" s="1"/>
  <c r="B10" i="6"/>
  <c r="I7" i="6"/>
  <c r="H7" i="6"/>
  <c r="G7" i="6"/>
  <c r="F7" i="6"/>
  <c r="E7" i="6"/>
  <c r="D7" i="6"/>
  <c r="C7" i="6"/>
  <c r="E92" i="5"/>
  <c r="E72" i="5"/>
  <c r="E71" i="5"/>
  <c r="E70" i="5"/>
  <c r="E69" i="5"/>
  <c r="E48" i="5"/>
  <c r="E62" i="5" s="1"/>
  <c r="E27" i="5"/>
  <c r="E28" i="5" s="1"/>
  <c r="E6" i="5"/>
  <c r="D107" i="5"/>
  <c r="C107" i="5"/>
  <c r="E103" i="5"/>
  <c r="D103" i="5"/>
  <c r="C103" i="5"/>
  <c r="B103" i="5"/>
  <c r="D102" i="5"/>
  <c r="D97" i="5" s="1"/>
  <c r="C102" i="5"/>
  <c r="C97" i="5" s="1"/>
  <c r="B97" i="5"/>
  <c r="D94" i="5"/>
  <c r="C94" i="5"/>
  <c r="B94" i="5"/>
  <c r="D86" i="5"/>
  <c r="C86" i="5"/>
  <c r="E82" i="5"/>
  <c r="D82" i="5"/>
  <c r="C82" i="5"/>
  <c r="B82" i="5"/>
  <c r="D81" i="5"/>
  <c r="D76" i="5" s="1"/>
  <c r="C81" i="5"/>
  <c r="C76" i="5" s="1"/>
  <c r="B76" i="5"/>
  <c r="D73" i="5"/>
  <c r="C73" i="5"/>
  <c r="D62" i="5"/>
  <c r="C62" i="5"/>
  <c r="E58" i="5"/>
  <c r="D58" i="5"/>
  <c r="C58" i="5"/>
  <c r="B58" i="5"/>
  <c r="D57" i="5"/>
  <c r="D52" i="5" s="1"/>
  <c r="C57" i="5"/>
  <c r="C52" i="5" s="1"/>
  <c r="C54" i="5" s="1"/>
  <c r="B52" i="5"/>
  <c r="D49" i="5"/>
  <c r="C49" i="5"/>
  <c r="B49" i="5"/>
  <c r="D41" i="5"/>
  <c r="C41" i="5"/>
  <c r="E37" i="5"/>
  <c r="D37" i="5"/>
  <c r="C37" i="5"/>
  <c r="B37" i="5"/>
  <c r="D36" i="5"/>
  <c r="D31" i="5" s="1"/>
  <c r="C36" i="5"/>
  <c r="C31" i="5" s="1"/>
  <c r="B36" i="5"/>
  <c r="B31" i="5" s="1"/>
  <c r="D28" i="5"/>
  <c r="C28" i="5"/>
  <c r="B28" i="5"/>
  <c r="D20" i="5"/>
  <c r="C20" i="5"/>
  <c r="E16" i="5"/>
  <c r="D16" i="5"/>
  <c r="C16" i="5"/>
  <c r="B16" i="5"/>
  <c r="D15" i="5"/>
  <c r="D10" i="5" s="1"/>
  <c r="C15" i="5"/>
  <c r="C10" i="5" s="1"/>
  <c r="B15" i="5"/>
  <c r="B10" i="5" s="1"/>
  <c r="D7" i="5"/>
  <c r="C7" i="5"/>
  <c r="F107" i="3"/>
  <c r="E107" i="3"/>
  <c r="D107" i="3"/>
  <c r="C107" i="3"/>
  <c r="F103" i="3"/>
  <c r="E103" i="3"/>
  <c r="D103" i="3"/>
  <c r="C103" i="3"/>
  <c r="B103" i="3"/>
  <c r="F102" i="3"/>
  <c r="F97" i="3" s="1"/>
  <c r="E102" i="3"/>
  <c r="E97" i="3" s="1"/>
  <c r="D102" i="3"/>
  <c r="D97" i="3" s="1"/>
  <c r="C102" i="3"/>
  <c r="C97" i="3" s="1"/>
  <c r="B102" i="3"/>
  <c r="B97" i="3" s="1"/>
  <c r="B99" i="3" s="1"/>
  <c r="D94" i="3"/>
  <c r="C94" i="3"/>
  <c r="F86" i="3"/>
  <c r="E86" i="3"/>
  <c r="C86" i="3"/>
  <c r="F82" i="3"/>
  <c r="E82" i="3"/>
  <c r="D82" i="3"/>
  <c r="C82" i="3"/>
  <c r="B82" i="3"/>
  <c r="F81" i="3"/>
  <c r="F76" i="3" s="1"/>
  <c r="E81" i="3"/>
  <c r="E76" i="3" s="1"/>
  <c r="D81" i="3"/>
  <c r="D76" i="3" s="1"/>
  <c r="D78" i="3" s="1"/>
  <c r="C81" i="3"/>
  <c r="C76" i="3" s="1"/>
  <c r="B76" i="3"/>
  <c r="B78" i="3" s="1"/>
  <c r="F73" i="3"/>
  <c r="E73" i="3"/>
  <c r="C73" i="3"/>
  <c r="B73" i="3"/>
  <c r="F62" i="3"/>
  <c r="E62" i="3"/>
  <c r="D62" i="3"/>
  <c r="C62" i="3"/>
  <c r="F58" i="3"/>
  <c r="E58" i="3"/>
  <c r="D58" i="3"/>
  <c r="C58" i="3"/>
  <c r="B58" i="3"/>
  <c r="F57" i="3"/>
  <c r="F52" i="3" s="1"/>
  <c r="E57" i="3"/>
  <c r="E52" i="3" s="1"/>
  <c r="D57" i="3"/>
  <c r="D52" i="3" s="1"/>
  <c r="C57" i="3"/>
  <c r="C52" i="3" s="1"/>
  <c r="B57" i="3"/>
  <c r="B52" i="3" s="1"/>
  <c r="B54" i="3" s="1"/>
  <c r="E49" i="3"/>
  <c r="D49" i="3"/>
  <c r="C49" i="3"/>
  <c r="F41" i="3"/>
  <c r="E41" i="3"/>
  <c r="D41" i="3"/>
  <c r="C41" i="3"/>
  <c r="F37" i="3"/>
  <c r="E37" i="3"/>
  <c r="D37" i="3"/>
  <c r="C37" i="3"/>
  <c r="B37" i="3"/>
  <c r="F36" i="3"/>
  <c r="F31" i="3" s="1"/>
  <c r="E36" i="3"/>
  <c r="E31" i="3" s="1"/>
  <c r="D36" i="3"/>
  <c r="D31" i="3" s="1"/>
  <c r="C36" i="3"/>
  <c r="C31" i="3" s="1"/>
  <c r="B36" i="3"/>
  <c r="B31" i="3" s="1"/>
  <c r="B33" i="3" s="1"/>
  <c r="B43" i="3" s="1"/>
  <c r="F28" i="3"/>
  <c r="E28" i="3"/>
  <c r="D28" i="3"/>
  <c r="C28" i="3"/>
  <c r="F20" i="3"/>
  <c r="E20" i="3"/>
  <c r="M12" i="3" s="1"/>
  <c r="D20" i="3"/>
  <c r="I20" i="3" s="1"/>
  <c r="F16" i="3"/>
  <c r="E16" i="3"/>
  <c r="D16" i="3"/>
  <c r="C16" i="3"/>
  <c r="F15" i="3"/>
  <c r="F10" i="3" s="1"/>
  <c r="E15" i="3"/>
  <c r="E10" i="3" s="1"/>
  <c r="D15" i="3"/>
  <c r="D10" i="3" s="1"/>
  <c r="C15" i="3"/>
  <c r="C10" i="3" s="1"/>
  <c r="E7" i="3"/>
  <c r="D7" i="3"/>
  <c r="C7" i="3"/>
  <c r="B7" i="3"/>
  <c r="D33" i="3" l="1"/>
  <c r="D34" i="3" s="1"/>
  <c r="C54" i="3"/>
  <c r="C55" i="3" s="1"/>
  <c r="E54" i="3"/>
  <c r="E55" i="3" s="1"/>
  <c r="C78" i="3"/>
  <c r="C88" i="3" s="1"/>
  <c r="D99" i="3"/>
  <c r="D109" i="3" s="1"/>
  <c r="C33" i="3"/>
  <c r="C34" i="3" s="1"/>
  <c r="E33" i="3"/>
  <c r="E34" i="3" s="1"/>
  <c r="D54" i="3"/>
  <c r="D55" i="3" s="1"/>
  <c r="F54" i="3"/>
  <c r="F55" i="3" s="1"/>
  <c r="C99" i="3"/>
  <c r="C109" i="3" s="1"/>
  <c r="E99" i="3"/>
  <c r="F33" i="3"/>
  <c r="F34" i="3" s="1"/>
  <c r="E78" i="3"/>
  <c r="L12" i="3"/>
  <c r="F78" i="3"/>
  <c r="F79" i="3" s="1"/>
  <c r="F99" i="3"/>
  <c r="F109" i="3" s="1"/>
  <c r="E57" i="5"/>
  <c r="E52" i="5" s="1"/>
  <c r="E54" i="5" s="1"/>
  <c r="F7" i="3"/>
  <c r="G12" i="7"/>
  <c r="O7" i="7"/>
  <c r="O20" i="7"/>
  <c r="D12" i="7"/>
  <c r="D22" i="7" s="1"/>
  <c r="F12" i="7"/>
  <c r="F22" i="7" s="1"/>
  <c r="I12" i="7"/>
  <c r="C12" i="7"/>
  <c r="C13" i="7" s="1"/>
  <c r="E12" i="7"/>
  <c r="E22" i="7" s="1"/>
  <c r="H12" i="7"/>
  <c r="H22" i="7" s="1"/>
  <c r="J12" i="7"/>
  <c r="J22" i="7" s="1"/>
  <c r="K7" i="6"/>
  <c r="B12" i="6"/>
  <c r="D12" i="6"/>
  <c r="D13" i="6" s="1"/>
  <c r="F12" i="6"/>
  <c r="H12" i="6"/>
  <c r="H13" i="6" s="1"/>
  <c r="C64" i="5"/>
  <c r="E73" i="5"/>
  <c r="E107" i="5"/>
  <c r="C12" i="5"/>
  <c r="C22" i="5" s="1"/>
  <c r="B33" i="5"/>
  <c r="E49" i="5"/>
  <c r="B78" i="5"/>
  <c r="D99" i="5"/>
  <c r="D100" i="5" s="1"/>
  <c r="E20" i="5"/>
  <c r="E41" i="5"/>
  <c r="E7" i="5"/>
  <c r="B12" i="5"/>
  <c r="D12" i="5"/>
  <c r="E81" i="5"/>
  <c r="E76" i="5" s="1"/>
  <c r="E86" i="5"/>
  <c r="E15" i="5"/>
  <c r="E10" i="5" s="1"/>
  <c r="E12" i="5" s="1"/>
  <c r="E22" i="5" s="1"/>
  <c r="E36" i="5"/>
  <c r="E31" i="5" s="1"/>
  <c r="B99" i="5"/>
  <c r="C12" i="3"/>
  <c r="E12" i="3"/>
  <c r="E13" i="3" s="1"/>
  <c r="F49" i="3"/>
  <c r="D12" i="3"/>
  <c r="F12" i="3"/>
  <c r="O15" i="7"/>
  <c r="O10" i="7" s="1"/>
  <c r="I12" i="6"/>
  <c r="I22" i="6" s="1"/>
  <c r="C12" i="6"/>
  <c r="C22" i="6" s="1"/>
  <c r="E12" i="6"/>
  <c r="E22" i="6" s="1"/>
  <c r="G12" i="6"/>
  <c r="G13" i="6" s="1"/>
  <c r="K20" i="6"/>
  <c r="K15" i="6"/>
  <c r="K10" i="6" s="1"/>
  <c r="C99" i="5"/>
  <c r="C100" i="5" s="1"/>
  <c r="E94" i="5"/>
  <c r="E102" i="5"/>
  <c r="E97" i="5" s="1"/>
  <c r="D78" i="5"/>
  <c r="D79" i="5" s="1"/>
  <c r="D33" i="5"/>
  <c r="D34" i="5" s="1"/>
  <c r="B54" i="5"/>
  <c r="D54" i="5"/>
  <c r="D109" i="5"/>
  <c r="C33" i="5"/>
  <c r="C55" i="5"/>
  <c r="C78" i="5"/>
  <c r="C100" i="3"/>
  <c r="B109" i="3"/>
  <c r="B100" i="3"/>
  <c r="B88" i="3"/>
  <c r="B79" i="3"/>
  <c r="D88" i="3"/>
  <c r="D79" i="3"/>
  <c r="B64" i="3"/>
  <c r="B55" i="3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B15" i="1"/>
  <c r="B24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O23" i="1"/>
  <c r="N23" i="1"/>
  <c r="M23" i="1"/>
  <c r="L23" i="1"/>
  <c r="K23" i="1"/>
  <c r="J23" i="1"/>
  <c r="H23" i="1"/>
  <c r="G23" i="1"/>
  <c r="F23" i="1"/>
  <c r="E23" i="1"/>
  <c r="D23" i="1"/>
  <c r="D18" i="1" s="1"/>
  <c r="D20" i="1" s="1"/>
  <c r="C23" i="1"/>
  <c r="P18" i="1"/>
  <c r="P20" i="1" s="1"/>
  <c r="P30" i="1" s="1"/>
  <c r="O20" i="1"/>
  <c r="N18" i="1"/>
  <c r="N20" i="1" s="1"/>
  <c r="N30" i="1" s="1"/>
  <c r="M18" i="1"/>
  <c r="M20" i="1" s="1"/>
  <c r="L18" i="1"/>
  <c r="L20" i="1" s="1"/>
  <c r="L30" i="1" s="1"/>
  <c r="K18" i="1"/>
  <c r="K20" i="1" s="1"/>
  <c r="J18" i="1"/>
  <c r="J20" i="1" s="1"/>
  <c r="J30" i="1" s="1"/>
  <c r="I18" i="1"/>
  <c r="I20" i="1" s="1"/>
  <c r="H18" i="1"/>
  <c r="H20" i="1" s="1"/>
  <c r="H30" i="1" s="1"/>
  <c r="G18" i="1"/>
  <c r="G20" i="1" s="1"/>
  <c r="F18" i="1"/>
  <c r="F20" i="1" s="1"/>
  <c r="F30" i="1" s="1"/>
  <c r="E18" i="1"/>
  <c r="E20" i="1" s="1"/>
  <c r="F16" i="4"/>
  <c r="F17" i="4" s="1"/>
  <c r="D18" i="4"/>
  <c r="C18" i="1"/>
  <c r="C20" i="1" s="1"/>
  <c r="B18" i="1"/>
  <c r="B20" i="1" s="1"/>
  <c r="F34" i="4"/>
  <c r="C13" i="3" l="1"/>
  <c r="H12" i="3"/>
  <c r="E33" i="5"/>
  <c r="C43" i="3"/>
  <c r="O12" i="7"/>
  <c r="O22" i="7" s="1"/>
  <c r="F43" i="3"/>
  <c r="E64" i="3"/>
  <c r="D43" i="3"/>
  <c r="D64" i="3"/>
  <c r="D100" i="3"/>
  <c r="M12" i="6"/>
  <c r="F100" i="3"/>
  <c r="H99" i="3"/>
  <c r="C64" i="3"/>
  <c r="E43" i="3"/>
  <c r="C79" i="3"/>
  <c r="E109" i="3"/>
  <c r="F64" i="3"/>
  <c r="H78" i="3"/>
  <c r="H33" i="3"/>
  <c r="E100" i="3"/>
  <c r="H54" i="3"/>
  <c r="G54" i="5"/>
  <c r="B22" i="5"/>
  <c r="G12" i="5"/>
  <c r="B109" i="5"/>
  <c r="G99" i="5"/>
  <c r="B79" i="5"/>
  <c r="G78" i="5"/>
  <c r="B34" i="5"/>
  <c r="G33" i="5"/>
  <c r="C22" i="3"/>
  <c r="B13" i="3"/>
  <c r="D13" i="7"/>
  <c r="C22" i="7"/>
  <c r="Q12" i="7"/>
  <c r="G13" i="7"/>
  <c r="G22" i="7"/>
  <c r="I13" i="7"/>
  <c r="I22" i="7"/>
  <c r="B22" i="6"/>
  <c r="C13" i="5"/>
  <c r="E99" i="5"/>
  <c r="E100" i="5" s="1"/>
  <c r="B22" i="3"/>
  <c r="E79" i="3"/>
  <c r="E22" i="3"/>
  <c r="F88" i="3"/>
  <c r="B13" i="7"/>
  <c r="E88" i="3"/>
  <c r="B34" i="3"/>
  <c r="D22" i="3"/>
  <c r="D13" i="3"/>
  <c r="B88" i="5"/>
  <c r="B43" i="5"/>
  <c r="D22" i="5"/>
  <c r="E13" i="5"/>
  <c r="D13" i="5"/>
  <c r="B100" i="5"/>
  <c r="D88" i="5"/>
  <c r="E78" i="5"/>
  <c r="E88" i="5" s="1"/>
  <c r="F22" i="3"/>
  <c r="F13" i="3"/>
  <c r="E13" i="7"/>
  <c r="J13" i="7"/>
  <c r="O13" i="7"/>
  <c r="H13" i="7"/>
  <c r="F13" i="7"/>
  <c r="B13" i="6"/>
  <c r="K12" i="6"/>
  <c r="K13" i="6" s="1"/>
  <c r="F13" i="6"/>
  <c r="F22" i="6"/>
  <c r="D22" i="6"/>
  <c r="I13" i="6"/>
  <c r="H22" i="6"/>
  <c r="E13" i="6"/>
  <c r="G22" i="6"/>
  <c r="B13" i="5"/>
  <c r="D43" i="5"/>
  <c r="C109" i="5"/>
  <c r="J13" i="3"/>
  <c r="J14" i="3"/>
  <c r="C13" i="6"/>
  <c r="E79" i="5"/>
  <c r="E34" i="5"/>
  <c r="E43" i="5"/>
  <c r="B64" i="5"/>
  <c r="B55" i="5"/>
  <c r="C88" i="5"/>
  <c r="C79" i="5"/>
  <c r="C43" i="5"/>
  <c r="C34" i="5"/>
  <c r="E64" i="5"/>
  <c r="E55" i="5"/>
  <c r="D64" i="5"/>
  <c r="D55" i="5"/>
  <c r="B30" i="1"/>
  <c r="B21" i="1"/>
  <c r="G21" i="1"/>
  <c r="G30" i="1"/>
  <c r="K21" i="1"/>
  <c r="K30" i="1"/>
  <c r="O21" i="1"/>
  <c r="O30" i="1"/>
  <c r="D30" i="1"/>
  <c r="D21" i="1"/>
  <c r="C30" i="1"/>
  <c r="C21" i="1"/>
  <c r="E21" i="1"/>
  <c r="E30" i="1"/>
  <c r="I21" i="1"/>
  <c r="I30" i="1"/>
  <c r="M21" i="1"/>
  <c r="M30" i="1"/>
  <c r="F21" i="1"/>
  <c r="H21" i="1"/>
  <c r="J21" i="1"/>
  <c r="L21" i="1"/>
  <c r="N21" i="1"/>
  <c r="P21" i="1"/>
  <c r="E109" i="5" l="1"/>
  <c r="K22" i="6"/>
  <c r="C109" i="7" l="1"/>
  <c r="C94" i="7"/>
  <c r="K110" i="6"/>
  <c r="K95" i="6"/>
  <c r="I109" i="7"/>
  <c r="I94" i="7"/>
  <c r="J109" i="7"/>
  <c r="J94" i="7"/>
  <c r="L109" i="7"/>
  <c r="L94" i="7"/>
  <c r="G109" i="7"/>
  <c r="G94" i="7"/>
  <c r="M109" i="7"/>
  <c r="M94" i="7"/>
  <c r="O109" i="7"/>
  <c r="O94" i="7"/>
  <c r="D109" i="7"/>
  <c r="D94" i="7"/>
  <c r="N94" i="7"/>
  <c r="N109" i="7"/>
  <c r="F94" i="7"/>
  <c r="F109" i="7"/>
  <c r="H94" i="7"/>
  <c r="H109" i="7"/>
  <c r="K94" i="7"/>
  <c r="K109" i="7"/>
  <c r="E94" i="7"/>
  <c r="E109" i="7"/>
</calcChain>
</file>

<file path=xl/sharedStrings.xml><?xml version="1.0" encoding="utf-8"?>
<sst xmlns="http://schemas.openxmlformats.org/spreadsheetml/2006/main" count="693" uniqueCount="123">
  <si>
    <t>k = number of observed ratings</t>
  </si>
  <si>
    <t>Mean</t>
  </si>
  <si>
    <t>Lindell, Michael K., Christina J. Brandt, and David J. Whitney. 1999. ‘‘A Revised</t>
  </si>
  <si>
    <t>Index of Agreement for Multi-item Ratings of a Single Target.’’ Applied Psychological</t>
  </si>
  <si>
    <t>Measurement 23(2):127-35.</t>
  </si>
  <si>
    <t xml:space="preserve">Wagner, Stephan M./Rau, Christian/Lindemann, Eckhard (2010): </t>
  </si>
  <si>
    <t xml:space="preserve">Multiple Informant Methodology: A Critical Review and Recommendations, </t>
  </si>
  <si>
    <t>Sociological Methods &amp; Research, Vol. 38, No. 4, May, pp. 582-618</t>
  </si>
  <si>
    <r>
      <t>S</t>
    </r>
    <r>
      <rPr>
        <i/>
        <vertAlign val="superscript"/>
        <sz val="18"/>
        <color indexed="8"/>
        <rFont val="Times New Roman"/>
        <family val="1"/>
      </rPr>
      <t>2</t>
    </r>
    <r>
      <rPr>
        <i/>
        <vertAlign val="subscript"/>
        <sz val="18"/>
        <color indexed="8"/>
        <rFont val="Times New Roman"/>
        <family val="1"/>
      </rPr>
      <t xml:space="preserve">mpv/m </t>
    </r>
    <r>
      <rPr>
        <i/>
        <vertAlign val="subscript"/>
        <sz val="20"/>
        <color indexed="8"/>
        <rFont val="Times New Roman"/>
        <family val="1"/>
      </rPr>
      <t xml:space="preserve"> =</t>
    </r>
  </si>
  <si>
    <r>
      <rPr>
        <i/>
        <sz val="18"/>
        <color indexed="8"/>
        <rFont val="Times New Roman"/>
        <family val="1"/>
      </rPr>
      <t>r</t>
    </r>
    <r>
      <rPr>
        <i/>
        <vertAlign val="subscript"/>
        <sz val="18"/>
        <color indexed="8"/>
        <rFont val="Times New Roman"/>
        <family val="1"/>
      </rPr>
      <t>WG</t>
    </r>
    <r>
      <rPr>
        <sz val="18"/>
        <color indexed="8"/>
        <rFont val="Times New Roman"/>
        <family val="1"/>
      </rPr>
      <t xml:space="preserve"> =    </t>
    </r>
  </si>
  <si>
    <t>Rating</t>
  </si>
  <si>
    <t>Rater 1</t>
  </si>
  <si>
    <t>Rater 2</t>
  </si>
  <si>
    <t>Rater 3</t>
  </si>
  <si>
    <t>Rater 4</t>
  </si>
  <si>
    <t>Rater 5</t>
  </si>
  <si>
    <t>Rater 6</t>
  </si>
  <si>
    <t>Rater 7</t>
  </si>
  <si>
    <t>Rater 8</t>
  </si>
  <si>
    <t>Rater 9</t>
  </si>
  <si>
    <t>Rater 10</t>
  </si>
  <si>
    <t>Variance</t>
  </si>
  <si>
    <r>
      <t>Formula for r</t>
    </r>
    <r>
      <rPr>
        <vertAlign val="subscript"/>
        <sz val="12"/>
        <color indexed="8"/>
        <rFont val="Arial"/>
        <family val="2"/>
      </rPr>
      <t>WG</t>
    </r>
    <r>
      <rPr>
        <sz val="12"/>
        <color theme="1"/>
        <rFont val="Arial"/>
        <family val="2"/>
      </rPr>
      <t xml:space="preserve"> establishing the interrater agreement</t>
    </r>
  </si>
  <si>
    <t>where…</t>
  </si>
  <si>
    <r>
      <t>s</t>
    </r>
    <r>
      <rPr>
        <i/>
        <vertAlign val="superscript"/>
        <sz val="12"/>
        <color indexed="8"/>
        <rFont val="Arial"/>
        <family val="2"/>
      </rPr>
      <t>2</t>
    </r>
    <r>
      <rPr>
        <i/>
        <vertAlign val="subscript"/>
        <sz val="12"/>
        <color indexed="8"/>
        <rFont val="Arial"/>
        <family val="2"/>
      </rPr>
      <t xml:space="preserve">x </t>
    </r>
    <r>
      <rPr>
        <i/>
        <sz val="12"/>
        <color indexed="8"/>
        <rFont val="Arial"/>
        <family val="2"/>
      </rPr>
      <t>= observed rating variance</t>
    </r>
  </si>
  <si>
    <t>Formula for Maximum Possible Variance given the scale and the number of observations</t>
  </si>
  <si>
    <r>
      <t xml:space="preserve">Calculator for determining subject matter expert interrater agreement using </t>
    </r>
    <r>
      <rPr>
        <i/>
        <sz val="20"/>
        <color indexed="8"/>
        <rFont val="Arial"/>
        <family val="2"/>
      </rPr>
      <t>r</t>
    </r>
    <r>
      <rPr>
        <i/>
        <vertAlign val="subscript"/>
        <sz val="20"/>
        <color indexed="8"/>
        <rFont val="Arial"/>
        <family val="2"/>
      </rPr>
      <t xml:space="preserve">WG Max </t>
    </r>
  </si>
  <si>
    <t>NOTE:</t>
  </si>
  <si>
    <r>
      <t>r</t>
    </r>
    <r>
      <rPr>
        <b/>
        <vertAlign val="subscript"/>
        <sz val="12"/>
        <color indexed="8"/>
        <rFont val="Times New Roman"/>
        <family val="1"/>
      </rPr>
      <t>WG</t>
    </r>
    <r>
      <rPr>
        <b/>
        <sz val="12"/>
        <color indexed="8"/>
        <rFont val="Times New Roman"/>
        <family val="1"/>
      </rPr>
      <t xml:space="preserve"> &gt;= .80 may be considered high enough agreement to establish interrater </t>
    </r>
  </si>
  <si>
    <t>H = highest rating on the scale</t>
  </si>
  <si>
    <t>L = lowest rating on the scale</t>
  </si>
  <si>
    <t>Target 1</t>
  </si>
  <si>
    <t>Target 2</t>
  </si>
  <si>
    <t>Target 3</t>
  </si>
  <si>
    <t>Target 4</t>
  </si>
  <si>
    <t>Target 5</t>
  </si>
  <si>
    <t>Target 6</t>
  </si>
  <si>
    <t>Target 7</t>
  </si>
  <si>
    <t>Target 8</t>
  </si>
  <si>
    <t>Target 9</t>
  </si>
  <si>
    <t>Target 10</t>
  </si>
  <si>
    <t>Target 11</t>
  </si>
  <si>
    <t>Target 12</t>
  </si>
  <si>
    <t>Target 13</t>
  </si>
  <si>
    <t>Target 14</t>
  </si>
  <si>
    <r>
      <t>S</t>
    </r>
    <r>
      <rPr>
        <i/>
        <vertAlign val="superscript"/>
        <sz val="18"/>
        <color indexed="8"/>
        <rFont val="Times New Roman"/>
        <family val="1"/>
      </rPr>
      <t>2</t>
    </r>
    <r>
      <rPr>
        <i/>
        <vertAlign val="subscript"/>
        <sz val="18"/>
        <color indexed="8"/>
        <rFont val="Times New Roman"/>
        <family val="1"/>
      </rPr>
      <t>mpv/m</t>
    </r>
  </si>
  <si>
    <r>
      <rPr>
        <i/>
        <sz val="18"/>
        <color indexed="8"/>
        <rFont val="Times New Roman"/>
        <family val="1"/>
      </rPr>
      <t>r</t>
    </r>
    <r>
      <rPr>
        <i/>
        <vertAlign val="subscript"/>
        <sz val="18"/>
        <color indexed="8"/>
        <rFont val="Times New Roman"/>
        <family val="1"/>
      </rPr>
      <t>WG</t>
    </r>
  </si>
  <si>
    <t>Target 15</t>
  </si>
  <si>
    <t>&gt;=.80</t>
  </si>
  <si>
    <t>Observed Variance</t>
  </si>
  <si>
    <t>M = mean rating under maximum variance</t>
  </si>
  <si>
    <t xml:space="preserve">agreement with 10 or more SMEs providing ratings on a 5-pt scale </t>
  </si>
  <si>
    <t>Critical Incident Response Option Development</t>
  </si>
  <si>
    <t>On a scale of 1 to 5 with 1 being highly ineffective and 5 being highly effective rate the effectivess level of each response option</t>
  </si>
  <si>
    <t>anggota 1</t>
  </si>
  <si>
    <t>TIM 1</t>
  </si>
  <si>
    <t>anggota 2</t>
  </si>
  <si>
    <t>anggota 3</t>
  </si>
  <si>
    <t>anggota 4</t>
  </si>
  <si>
    <t>TIM 2</t>
  </si>
  <si>
    <t>anggota 5</t>
  </si>
  <si>
    <t>TIM 3</t>
  </si>
  <si>
    <t>TIM 4</t>
  </si>
  <si>
    <t>TIM 5</t>
  </si>
  <si>
    <r>
      <t>mean S</t>
    </r>
    <r>
      <rPr>
        <vertAlign val="superscript"/>
        <sz val="12"/>
        <color theme="1"/>
        <rFont val="Arial"/>
        <family val="2"/>
      </rPr>
      <t>2</t>
    </r>
    <r>
      <rPr>
        <vertAlign val="subscript"/>
        <sz val="12"/>
        <color theme="1"/>
        <rFont val="Arial"/>
        <family val="2"/>
      </rPr>
      <t>Xj</t>
    </r>
  </si>
  <si>
    <r>
      <t>r</t>
    </r>
    <r>
      <rPr>
        <vertAlign val="subscript"/>
        <sz val="16"/>
        <color theme="1"/>
        <rFont val="Arial"/>
        <family val="2"/>
      </rPr>
      <t>WG</t>
    </r>
  </si>
  <si>
    <r>
      <rPr>
        <sz val="16"/>
        <color theme="1"/>
        <rFont val="Symbol"/>
        <family val="1"/>
        <charset val="2"/>
      </rPr>
      <t>s</t>
    </r>
    <r>
      <rPr>
        <vertAlign val="superscript"/>
        <sz val="16"/>
        <color theme="1"/>
        <rFont val="Arial"/>
        <family val="2"/>
      </rPr>
      <t>2</t>
    </r>
    <r>
      <rPr>
        <vertAlign val="subscript"/>
        <sz val="16"/>
        <color theme="1"/>
        <rFont val="Arial"/>
        <family val="2"/>
      </rPr>
      <t>E</t>
    </r>
  </si>
  <si>
    <r>
      <t>LeBreton, James M., James, Lawrence R., &amp; Lindell, Michael K., (2005)</t>
    </r>
    <r>
      <rPr>
        <i/>
        <sz val="12"/>
        <color theme="1"/>
        <rFont val="Times New Roman"/>
        <family val="1"/>
      </rPr>
      <t/>
    </r>
  </si>
  <si>
    <r>
      <t>“Recent Issues Regarding r</t>
    </r>
    <r>
      <rPr>
        <vertAlign val="subscript"/>
        <sz val="12"/>
        <color theme="1"/>
        <rFont val="Times New Roman"/>
        <family val="1"/>
      </rPr>
      <t>WG</t>
    </r>
    <r>
      <rPr>
        <sz val="12"/>
        <color theme="1"/>
        <rFont val="Times New Roman"/>
        <family val="1"/>
      </rPr>
      <t>, r*</t>
    </r>
    <r>
      <rPr>
        <vertAlign val="subscript"/>
        <sz val="12"/>
        <color theme="1"/>
        <rFont val="Times New Roman"/>
        <family val="1"/>
      </rPr>
      <t>WG</t>
    </r>
    <r>
      <rPr>
        <sz val="12"/>
        <color theme="1"/>
        <rFont val="Times New Roman"/>
        <family val="1"/>
      </rPr>
      <t>, r</t>
    </r>
    <r>
      <rPr>
        <vertAlign val="subscript"/>
        <sz val="12"/>
        <color theme="1"/>
        <rFont val="Times New Roman"/>
        <family val="1"/>
      </rPr>
      <t>WG(J)</t>
    </r>
    <r>
      <rPr>
        <sz val="12"/>
        <color theme="1"/>
        <rFont val="Times New Roman"/>
        <family val="1"/>
      </rPr>
      <t>, and r*</t>
    </r>
    <r>
      <rPr>
        <vertAlign val="subscript"/>
        <sz val="12"/>
        <color theme="1"/>
        <rFont val="Times New Roman"/>
        <family val="1"/>
      </rPr>
      <t>WG(J)</t>
    </r>
    <r>
      <rPr>
        <sz val="12"/>
        <color theme="1"/>
        <rFont val="Times New Roman"/>
        <family val="1"/>
      </rPr>
      <t>,”</t>
    </r>
  </si>
  <si>
    <r>
      <t>Organizational Research Methods</t>
    </r>
    <r>
      <rPr>
        <sz val="12"/>
        <color theme="1"/>
        <rFont val="Times New Roman"/>
        <family val="1"/>
      </rPr>
      <t>, Vol. 8, No. 1, pp. 128-138</t>
    </r>
  </si>
  <si>
    <r>
      <t>r*</t>
    </r>
    <r>
      <rPr>
        <vertAlign val="subscript"/>
        <sz val="14"/>
        <color theme="1"/>
        <rFont val="Arial"/>
        <family val="2"/>
      </rPr>
      <t>WG(J)</t>
    </r>
  </si>
  <si>
    <r>
      <t>r</t>
    </r>
    <r>
      <rPr>
        <vertAlign val="subscript"/>
        <sz val="14"/>
        <color theme="1"/>
        <rFont val="Arial"/>
        <family val="2"/>
      </rPr>
      <t>WG(J)</t>
    </r>
  </si>
  <si>
    <t>TIM</t>
  </si>
  <si>
    <t>MEAN</t>
  </si>
  <si>
    <t>JML ITEM</t>
  </si>
  <si>
    <t>MEAN VAR</t>
  </si>
  <si>
    <r>
      <rPr>
        <sz val="12"/>
        <color theme="1"/>
        <rFont val="Symbol"/>
        <family val="1"/>
        <charset val="2"/>
      </rPr>
      <t>s</t>
    </r>
    <r>
      <rPr>
        <vertAlign val="superscript"/>
        <sz val="12"/>
        <color theme="1"/>
        <rFont val="Arial"/>
        <family val="2"/>
      </rPr>
      <t>2</t>
    </r>
    <r>
      <rPr>
        <vertAlign val="subscript"/>
        <sz val="12"/>
        <color theme="1"/>
        <rFont val="Arial"/>
        <family val="2"/>
      </rPr>
      <t xml:space="preserve">EU </t>
    </r>
    <r>
      <rPr>
        <sz val="12"/>
        <color theme="1"/>
        <rFont val="Arial"/>
        <family val="2"/>
      </rPr>
      <t>(un)</t>
    </r>
  </si>
  <si>
    <r>
      <rPr>
        <sz val="12"/>
        <color theme="1"/>
        <rFont val="Symbol"/>
        <family val="1"/>
        <charset val="2"/>
      </rPr>
      <t>s</t>
    </r>
    <r>
      <rPr>
        <vertAlign val="superscript"/>
        <sz val="12"/>
        <color theme="1"/>
        <rFont val="Arial"/>
        <family val="2"/>
      </rPr>
      <t>2</t>
    </r>
    <r>
      <rPr>
        <vertAlign val="subscript"/>
        <sz val="12"/>
        <color theme="1"/>
        <rFont val="Arial"/>
        <family val="2"/>
      </rPr>
      <t xml:space="preserve">EU </t>
    </r>
    <r>
      <rPr>
        <sz val="12"/>
        <color theme="1"/>
        <rFont val="Arial"/>
        <family val="2"/>
      </rPr>
      <t>(ss)</t>
    </r>
  </si>
  <si>
    <r>
      <t>r</t>
    </r>
    <r>
      <rPr>
        <vertAlign val="subscript"/>
        <sz val="12"/>
        <color theme="1"/>
        <rFont val="Arial"/>
        <family val="2"/>
      </rPr>
      <t>WG(J)</t>
    </r>
    <r>
      <rPr>
        <sz val="12"/>
        <color theme="1"/>
        <rFont val="Arial"/>
        <family val="2"/>
      </rPr>
      <t>_ss</t>
    </r>
  </si>
  <si>
    <r>
      <t>r</t>
    </r>
    <r>
      <rPr>
        <vertAlign val="subscript"/>
        <sz val="12"/>
        <color theme="1"/>
        <rFont val="Arial"/>
        <family val="2"/>
      </rPr>
      <t>WG(J)</t>
    </r>
    <r>
      <rPr>
        <sz val="12"/>
        <color theme="1"/>
        <rFont val="Arial"/>
        <family val="2"/>
      </rPr>
      <t>_un</t>
    </r>
  </si>
  <si>
    <r>
      <rPr>
        <sz val="12"/>
        <color theme="1"/>
        <rFont val="Symbol"/>
        <family val="1"/>
        <charset val="2"/>
      </rPr>
      <t>s</t>
    </r>
    <r>
      <rPr>
        <vertAlign val="superscript"/>
        <sz val="12"/>
        <color theme="1"/>
        <rFont val="Arial"/>
        <family val="2"/>
      </rPr>
      <t>2</t>
    </r>
    <r>
      <rPr>
        <vertAlign val="subscript"/>
        <sz val="12"/>
        <color theme="1"/>
        <rFont val="Arial"/>
        <family val="2"/>
      </rPr>
      <t>EU</t>
    </r>
    <r>
      <rPr>
        <sz val="12"/>
        <color theme="1"/>
        <rFont val="Arial"/>
        <family val="2"/>
      </rPr>
      <t>(un)</t>
    </r>
  </si>
  <si>
    <t>ITM1</t>
  </si>
  <si>
    <t>ITM2</t>
  </si>
  <si>
    <t>ITM4</t>
  </si>
  <si>
    <t>ITM3</t>
  </si>
  <si>
    <t>JML ITM</t>
  </si>
  <si>
    <t>KK1</t>
  </si>
  <si>
    <t>KK2</t>
  </si>
  <si>
    <t>KK3</t>
  </si>
  <si>
    <t>JML KK</t>
  </si>
  <si>
    <t>BP1</t>
  </si>
  <si>
    <t>BP2</t>
  </si>
  <si>
    <t>BP3</t>
  </si>
  <si>
    <t>BP4</t>
  </si>
  <si>
    <t>BP5</t>
  </si>
  <si>
    <t>BP6</t>
  </si>
  <si>
    <t>BP7</t>
  </si>
  <si>
    <t>BP8</t>
  </si>
  <si>
    <t>BP9</t>
  </si>
  <si>
    <t>JML BP</t>
  </si>
  <si>
    <t>IT1</t>
  </si>
  <si>
    <t>IT2</t>
  </si>
  <si>
    <t>IT3</t>
  </si>
  <si>
    <t>IT4</t>
  </si>
  <si>
    <t>IT5</t>
  </si>
  <si>
    <t>IT7</t>
  </si>
  <si>
    <t>IT8</t>
  </si>
  <si>
    <t>IT9</t>
  </si>
  <si>
    <t>IT10</t>
  </si>
  <si>
    <t>IT11</t>
  </si>
  <si>
    <t>IT12</t>
  </si>
  <si>
    <t>IT13</t>
  </si>
  <si>
    <t>IT14</t>
  </si>
  <si>
    <t>JML IT</t>
  </si>
  <si>
    <r>
      <t>R</t>
    </r>
    <r>
      <rPr>
        <vertAlign val="subscript"/>
        <sz val="12"/>
        <color theme="1"/>
        <rFont val="Arial"/>
        <family val="2"/>
      </rPr>
      <t>WG(J)</t>
    </r>
    <r>
      <rPr>
        <sz val="12"/>
        <color theme="1"/>
        <rFont val="Arial"/>
        <family val="2"/>
      </rPr>
      <t xml:space="preserve"> Variabel Keragaman Kognitif</t>
    </r>
  </si>
  <si>
    <r>
      <t>R</t>
    </r>
    <r>
      <rPr>
        <vertAlign val="subscript"/>
        <sz val="12"/>
        <color theme="1"/>
        <rFont val="Arial"/>
        <family val="2"/>
      </rPr>
      <t>WG(J)</t>
    </r>
    <r>
      <rPr>
        <sz val="12"/>
        <color theme="1"/>
        <rFont val="Arial"/>
        <family val="2"/>
      </rPr>
      <t xml:space="preserve"> Variabel Inovasi Tim</t>
    </r>
  </si>
  <si>
    <r>
      <t>R</t>
    </r>
    <r>
      <rPr>
        <vertAlign val="subscript"/>
        <sz val="12"/>
        <color theme="1"/>
        <rFont val="Arial"/>
        <family val="2"/>
      </rPr>
      <t>WG(J)</t>
    </r>
    <r>
      <rPr>
        <sz val="12"/>
        <color theme="1"/>
        <rFont val="Arial"/>
        <family val="2"/>
      </rPr>
      <t xml:space="preserve"> Variabel Berbagi Pengetahuan</t>
    </r>
  </si>
  <si>
    <r>
      <t>R</t>
    </r>
    <r>
      <rPr>
        <vertAlign val="subscript"/>
        <sz val="12"/>
        <color theme="1"/>
        <rFont val="Arial"/>
        <family val="2"/>
      </rPr>
      <t>WG(J)</t>
    </r>
    <r>
      <rPr>
        <sz val="12"/>
        <color theme="1"/>
        <rFont val="Arial"/>
        <family val="2"/>
      </rPr>
      <t xml:space="preserve"> Variabel Iklim Tim</t>
    </r>
  </si>
  <si>
    <t>Variance dan Mean Variance Variabel Inovasi Tim (per tim)</t>
  </si>
  <si>
    <t>Variance dan Mean Variance Variabel Keragaman Kognitif (per tim)</t>
  </si>
  <si>
    <t>Variance dan Mean Variance Variabel Berbagi Pengetahuan (per tim)</t>
  </si>
  <si>
    <t>Variance dan Mean Variance Variabel Iklim Tim (per tim)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</si>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</sst>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5" x14ac:knownFonts="1">
    <font>
      <sz val="12"/>
      <color theme="1"/>
      <name val="Arial"/>
      <family val="2"/>
    </font>
    <font>
      <vertAlign val="subscript"/>
      <sz val="12"/>
      <color indexed="8"/>
      <name val="Arial"/>
      <family val="2"/>
    </font>
    <font>
      <i/>
      <sz val="12"/>
      <color indexed="8"/>
      <name val="Arial"/>
      <family val="2"/>
    </font>
    <font>
      <i/>
      <vertAlign val="superscript"/>
      <sz val="12"/>
      <color indexed="8"/>
      <name val="Arial"/>
      <family val="2"/>
    </font>
    <font>
      <i/>
      <vertAlign val="subscript"/>
      <sz val="12"/>
      <color indexed="8"/>
      <name val="Arial"/>
      <family val="2"/>
    </font>
    <font>
      <i/>
      <sz val="18"/>
      <color indexed="8"/>
      <name val="Times New Roman"/>
      <family val="1"/>
    </font>
    <font>
      <i/>
      <vertAlign val="superscript"/>
      <sz val="18"/>
      <color indexed="8"/>
      <name val="Times New Roman"/>
      <family val="1"/>
    </font>
    <font>
      <i/>
      <vertAlign val="subscript"/>
      <sz val="18"/>
      <color indexed="8"/>
      <name val="Times New Roman"/>
      <family val="1"/>
    </font>
    <font>
      <sz val="18"/>
      <color indexed="8"/>
      <name val="Times New Roman"/>
      <family val="1"/>
    </font>
    <font>
      <i/>
      <vertAlign val="subscript"/>
      <sz val="20"/>
      <color indexed="8"/>
      <name val="Times New Roman"/>
      <family val="1"/>
    </font>
    <font>
      <i/>
      <sz val="20"/>
      <color indexed="8"/>
      <name val="Arial"/>
      <family val="2"/>
    </font>
    <font>
      <i/>
      <vertAlign val="subscript"/>
      <sz val="20"/>
      <color indexed="8"/>
      <name val="Arial"/>
      <family val="2"/>
    </font>
    <font>
      <b/>
      <sz val="12"/>
      <color indexed="8"/>
      <name val="Times New Roman"/>
      <family val="1"/>
    </font>
    <font>
      <b/>
      <vertAlign val="subscript"/>
      <sz val="12"/>
      <color indexed="8"/>
      <name val="Times New Roman"/>
      <family val="1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Times New Roman"/>
      <family val="1"/>
    </font>
    <font>
      <sz val="12"/>
      <color rgb="FF000000"/>
      <name val="Verdana"/>
      <family val="2"/>
    </font>
    <font>
      <i/>
      <sz val="12"/>
      <color theme="1"/>
      <name val="Arial"/>
      <family val="2"/>
    </font>
    <font>
      <i/>
      <sz val="12"/>
      <color theme="1"/>
      <name val="Times New Roman"/>
      <family val="1"/>
    </font>
    <font>
      <sz val="18"/>
      <color theme="1"/>
      <name val="Times New Roman"/>
      <family val="1"/>
    </font>
    <font>
      <i/>
      <sz val="18"/>
      <color theme="1"/>
      <name val="Times New Roman"/>
      <family val="1"/>
    </font>
    <font>
      <sz val="20"/>
      <color theme="1"/>
      <name val="Arial"/>
      <family val="2"/>
    </font>
    <font>
      <b/>
      <sz val="12"/>
      <color theme="1"/>
      <name val="Times New Roman"/>
      <family val="1"/>
    </font>
    <font>
      <b/>
      <sz val="16"/>
      <color theme="1"/>
      <name val="Arial"/>
      <family val="2"/>
    </font>
    <font>
      <vertAlign val="superscript"/>
      <sz val="12"/>
      <color theme="1"/>
      <name val="Arial"/>
      <family val="2"/>
    </font>
    <font>
      <vertAlign val="subscript"/>
      <sz val="12"/>
      <color theme="1"/>
      <name val="Arial"/>
      <family val="2"/>
    </font>
    <font>
      <sz val="16"/>
      <color theme="1"/>
      <name val="Arial"/>
      <family val="2"/>
    </font>
    <font>
      <vertAlign val="subscript"/>
      <sz val="16"/>
      <color theme="1"/>
      <name val="Arial"/>
      <family val="2"/>
    </font>
    <font>
      <sz val="14"/>
      <color theme="1"/>
      <name val="Arial"/>
      <family val="2"/>
    </font>
    <font>
      <vertAlign val="subscript"/>
      <sz val="14"/>
      <color theme="1"/>
      <name val="Arial"/>
      <family val="2"/>
    </font>
    <font>
      <sz val="16"/>
      <color theme="1"/>
      <name val="Symbol"/>
      <family val="1"/>
      <charset val="2"/>
    </font>
    <font>
      <vertAlign val="superscript"/>
      <sz val="16"/>
      <color theme="1"/>
      <name val="Arial"/>
      <family val="2"/>
    </font>
    <font>
      <vertAlign val="subscript"/>
      <sz val="12"/>
      <color theme="1"/>
      <name val="Times New Roman"/>
      <family val="1"/>
    </font>
    <font>
      <sz val="12"/>
      <color theme="1"/>
      <name val="Symbol"/>
      <family val="1"/>
      <charset val="2"/>
    </font>
  </fonts>
  <fills count="2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1" xfId="0" applyBorder="1"/>
    <xf numFmtId="0" fontId="16" fillId="0" borderId="0" xfId="0" applyFont="1"/>
    <xf numFmtId="0" fontId="17" fillId="0" borderId="0" xfId="0" applyFont="1" applyAlignment="1"/>
    <xf numFmtId="0" fontId="18" fillId="0" borderId="0" xfId="0" applyFont="1"/>
    <xf numFmtId="0" fontId="19" fillId="0" borderId="0" xfId="0" applyFont="1"/>
    <xf numFmtId="0" fontId="20" fillId="2" borderId="2" xfId="0" applyFont="1" applyFill="1" applyBorder="1" applyAlignment="1">
      <alignment horizontal="right"/>
    </xf>
    <xf numFmtId="0" fontId="21" fillId="3" borderId="2" xfId="0" applyFont="1" applyFill="1" applyBorder="1" applyAlignment="1">
      <alignment horizontal="right"/>
    </xf>
    <xf numFmtId="0" fontId="0" fillId="3" borderId="3" xfId="0" applyFill="1" applyBorder="1"/>
    <xf numFmtId="0" fontId="22" fillId="0" borderId="0" xfId="0" applyFont="1"/>
    <xf numFmtId="0" fontId="0" fillId="4" borderId="4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2" fontId="0" fillId="4" borderId="7" xfId="0" applyNumberFormat="1" applyFill="1" applyBorder="1" applyAlignment="1">
      <alignment horizontal="left"/>
    </xf>
    <xf numFmtId="2" fontId="0" fillId="4" borderId="7" xfId="0" applyNumberFormat="1" applyFill="1" applyBorder="1"/>
    <xf numFmtId="0" fontId="0" fillId="5" borderId="8" xfId="0" applyFill="1" applyBorder="1"/>
    <xf numFmtId="0" fontId="23" fillId="5" borderId="9" xfId="0" applyFont="1" applyFill="1" applyBorder="1" applyAlignment="1">
      <alignment horizontal="left"/>
    </xf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23" fillId="5" borderId="12" xfId="0" applyFont="1" applyFill="1" applyBorder="1"/>
    <xf numFmtId="0" fontId="0" fillId="5" borderId="12" xfId="0" applyFill="1" applyBorder="1"/>
    <xf numFmtId="0" fontId="0" fillId="5" borderId="13" xfId="0" applyFill="1" applyBorder="1"/>
    <xf numFmtId="0" fontId="21" fillId="3" borderId="2" xfId="0" applyFont="1" applyFill="1" applyBorder="1" applyAlignment="1">
      <alignment horizontal="left"/>
    </xf>
    <xf numFmtId="2" fontId="0" fillId="2" borderId="3" xfId="0" applyNumberFormat="1" applyFill="1" applyBorder="1"/>
    <xf numFmtId="2" fontId="0" fillId="4" borderId="5" xfId="0" applyNumberFormat="1" applyFill="1" applyBorder="1" applyAlignment="1">
      <alignment horizontal="left"/>
    </xf>
    <xf numFmtId="0" fontId="5" fillId="6" borderId="2" xfId="0" applyFont="1" applyFill="1" applyBorder="1" applyAlignment="1">
      <alignment horizontal="right"/>
    </xf>
    <xf numFmtId="2" fontId="0" fillId="6" borderId="3" xfId="0" applyNumberFormat="1" applyFill="1" applyBorder="1"/>
    <xf numFmtId="0" fontId="24" fillId="0" borderId="0" xfId="0" applyFont="1" applyAlignment="1">
      <alignment horizontal="right"/>
    </xf>
    <xf numFmtId="0" fontId="15" fillId="0" borderId="0" xfId="0" quotePrefix="1" applyFont="1" applyAlignment="1">
      <alignment horizontal="right"/>
    </xf>
    <xf numFmtId="2" fontId="0" fillId="4" borderId="4" xfId="0" applyNumberFormat="1" applyFill="1" applyBorder="1"/>
    <xf numFmtId="0" fontId="0" fillId="0" borderId="0" xfId="0" applyAlignment="1">
      <alignment horizontal="right"/>
    </xf>
    <xf numFmtId="0" fontId="0" fillId="4" borderId="7" xfId="0" applyFill="1" applyBorder="1"/>
    <xf numFmtId="0" fontId="14" fillId="6" borderId="14" xfId="0" applyFont="1" applyFill="1" applyBorder="1"/>
    <xf numFmtId="0" fontId="0" fillId="7" borderId="0" xfId="0" applyFill="1"/>
    <xf numFmtId="0" fontId="15" fillId="7" borderId="0" xfId="0" applyFont="1" applyFill="1"/>
    <xf numFmtId="0" fontId="0" fillId="7" borderId="2" xfId="0" applyFill="1" applyBorder="1"/>
    <xf numFmtId="0" fontId="0" fillId="7" borderId="15" xfId="0" applyFill="1" applyBorder="1"/>
    <xf numFmtId="0" fontId="0" fillId="7" borderId="8" xfId="0" applyFill="1" applyBorder="1"/>
    <xf numFmtId="0" fontId="0" fillId="7" borderId="9" xfId="0" applyFill="1" applyBorder="1"/>
    <xf numFmtId="0" fontId="0" fillId="7" borderId="14" xfId="0" applyFill="1" applyBorder="1"/>
    <xf numFmtId="0" fontId="0" fillId="8" borderId="0" xfId="0" applyFill="1"/>
    <xf numFmtId="2" fontId="0" fillId="6" borderId="0" xfId="0" applyNumberFormat="1" applyFill="1" applyBorder="1"/>
    <xf numFmtId="2" fontId="0" fillId="6" borderId="0" xfId="0" applyNumberFormat="1" applyFill="1"/>
    <xf numFmtId="0" fontId="0" fillId="0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27" fillId="11" borderId="0" xfId="0" applyFont="1" applyFill="1"/>
    <xf numFmtId="0" fontId="27" fillId="10" borderId="0" xfId="0" applyFont="1" applyFill="1"/>
    <xf numFmtId="164" fontId="0" fillId="10" borderId="0" xfId="0" applyNumberFormat="1" applyFill="1"/>
    <xf numFmtId="0" fontId="0" fillId="13" borderId="0" xfId="0" applyFill="1"/>
    <xf numFmtId="2" fontId="0" fillId="13" borderId="0" xfId="0" applyNumberFormat="1" applyFill="1"/>
    <xf numFmtId="164" fontId="0" fillId="12" borderId="0" xfId="0" applyNumberFormat="1" applyFill="1"/>
    <xf numFmtId="0" fontId="16" fillId="0" borderId="0" xfId="0" applyFont="1" applyAlignment="1">
      <alignment vertical="center"/>
    </xf>
    <xf numFmtId="0" fontId="0" fillId="0" borderId="0" xfId="0" applyAlignment="1"/>
    <xf numFmtId="0" fontId="19" fillId="0" borderId="0" xfId="0" applyFont="1" applyAlignment="1">
      <alignment horizontal="left" vertical="center"/>
    </xf>
    <xf numFmtId="0" fontId="29" fillId="12" borderId="0" xfId="0" applyFont="1" applyFill="1"/>
    <xf numFmtId="0" fontId="29" fillId="14" borderId="0" xfId="0" applyFont="1" applyFill="1"/>
    <xf numFmtId="0" fontId="0" fillId="14" borderId="0" xfId="0" applyFill="1"/>
    <xf numFmtId="0" fontId="0" fillId="0" borderId="0" xfId="0" applyAlignment="1">
      <alignment horizontal="center"/>
    </xf>
    <xf numFmtId="2" fontId="0" fillId="0" borderId="0" xfId="0" applyNumberFormat="1"/>
    <xf numFmtId="0" fontId="0" fillId="16" borderId="0" xfId="0" applyFill="1"/>
    <xf numFmtId="2" fontId="0" fillId="15" borderId="0" xfId="0" applyNumberFormat="1" applyFill="1"/>
    <xf numFmtId="0" fontId="0" fillId="17" borderId="0" xfId="0" applyFill="1" applyAlignment="1">
      <alignment horizontal="center"/>
    </xf>
    <xf numFmtId="0" fontId="0" fillId="18" borderId="0" xfId="0" applyFill="1" applyAlignment="1">
      <alignment horizontal="center"/>
    </xf>
    <xf numFmtId="2" fontId="0" fillId="18" borderId="0" xfId="0" applyNumberFormat="1" applyFill="1"/>
    <xf numFmtId="0" fontId="0" fillId="19" borderId="14" xfId="0" applyFill="1" applyBorder="1"/>
    <xf numFmtId="0" fontId="0" fillId="17" borderId="14" xfId="0" applyFill="1" applyBorder="1"/>
    <xf numFmtId="0" fontId="0" fillId="20" borderId="14" xfId="0" applyFill="1" applyBorder="1"/>
    <xf numFmtId="2" fontId="0" fillId="7" borderId="7" xfId="0" applyNumberFormat="1" applyFill="1" applyBorder="1"/>
    <xf numFmtId="2" fontId="0" fillId="7" borderId="0" xfId="0" applyNumberFormat="1" applyFill="1" applyBorder="1"/>
    <xf numFmtId="0" fontId="0" fillId="7" borderId="0" xfId="0" applyFill="1" applyBorder="1"/>
    <xf numFmtId="2" fontId="0" fillId="21" borderId="0" xfId="0" applyNumberFormat="1" applyFill="1"/>
    <xf numFmtId="0" fontId="0" fillId="21" borderId="0" xfId="0" applyFill="1"/>
    <xf numFmtId="0" fontId="0" fillId="22" borderId="0" xfId="0" applyFill="1" applyAlignment="1">
      <alignment horizontal="center"/>
    </xf>
    <xf numFmtId="0" fontId="18" fillId="7" borderId="0" xfId="0" applyFont="1" applyFill="1" applyAlignment="1">
      <alignment horizontal="center" vertical="top" wrapText="1"/>
    </xf>
    <xf numFmtId="0" fontId="18" fillId="7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22</xdr:row>
      <xdr:rowOff>85725</xdr:rowOff>
    </xdr:from>
    <xdr:to>
      <xdr:col>6</xdr:col>
      <xdr:colOff>590550</xdr:colOff>
      <xdr:row>26</xdr:row>
      <xdr:rowOff>85725</xdr:rowOff>
    </xdr:to>
    <xdr:pic>
      <xdr:nvPicPr>
        <xdr:cNvPr id="2081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67275" y="5029200"/>
          <a:ext cx="1343025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3</xdr:row>
      <xdr:rowOff>85725</xdr:rowOff>
    </xdr:from>
    <xdr:to>
      <xdr:col>9</xdr:col>
      <xdr:colOff>285750</xdr:colOff>
      <xdr:row>8</xdr:row>
      <xdr:rowOff>19050</xdr:rowOff>
    </xdr:to>
    <xdr:pic>
      <xdr:nvPicPr>
        <xdr:cNvPr id="2082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76800" y="914400"/>
          <a:ext cx="3314700" cy="8858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F18" sqref="F18"/>
    </sheetView>
  </sheetViews>
  <sheetFormatPr defaultRowHeight="15" x14ac:dyDescent="0.2"/>
  <cols>
    <col min="1" max="1" width="19.44140625" customWidth="1"/>
    <col min="2" max="2" width="6" customWidth="1"/>
    <col min="3" max="3" width="13.44140625" customWidth="1"/>
  </cols>
  <sheetData>
    <row r="1" spans="1:9" ht="35.25" customHeight="1" x14ac:dyDescent="0.55000000000000004">
      <c r="A1" s="9" t="s">
        <v>26</v>
      </c>
    </row>
    <row r="3" spans="1:9" x14ac:dyDescent="0.2">
      <c r="F3" t="s">
        <v>25</v>
      </c>
    </row>
    <row r="4" spans="1:9" x14ac:dyDescent="0.2">
      <c r="D4" t="s">
        <v>10</v>
      </c>
    </row>
    <row r="5" spans="1:9" x14ac:dyDescent="0.2">
      <c r="C5" t="s">
        <v>11</v>
      </c>
      <c r="D5">
        <v>5</v>
      </c>
    </row>
    <row r="6" spans="1:9" x14ac:dyDescent="0.2">
      <c r="C6" t="s">
        <v>12</v>
      </c>
      <c r="D6">
        <v>5</v>
      </c>
    </row>
    <row r="7" spans="1:9" x14ac:dyDescent="0.2">
      <c r="C7" t="s">
        <v>13</v>
      </c>
      <c r="D7">
        <v>5</v>
      </c>
    </row>
    <row r="8" spans="1:9" x14ac:dyDescent="0.2">
      <c r="C8" t="s">
        <v>14</v>
      </c>
      <c r="D8">
        <v>5</v>
      </c>
    </row>
    <row r="9" spans="1:9" x14ac:dyDescent="0.2">
      <c r="C9" t="s">
        <v>15</v>
      </c>
      <c r="D9">
        <v>5</v>
      </c>
    </row>
    <row r="10" spans="1:9" x14ac:dyDescent="0.2">
      <c r="C10" t="s">
        <v>16</v>
      </c>
      <c r="D10">
        <v>1</v>
      </c>
      <c r="F10" s="3" t="s">
        <v>5</v>
      </c>
    </row>
    <row r="11" spans="1:9" x14ac:dyDescent="0.2">
      <c r="C11" t="s">
        <v>17</v>
      </c>
      <c r="D11">
        <v>1</v>
      </c>
      <c r="F11" t="s">
        <v>6</v>
      </c>
    </row>
    <row r="12" spans="1:9" x14ac:dyDescent="0.2">
      <c r="C12" t="s">
        <v>18</v>
      </c>
      <c r="D12">
        <v>1</v>
      </c>
      <c r="F12" t="s">
        <v>7</v>
      </c>
    </row>
    <row r="13" spans="1:9" x14ac:dyDescent="0.2">
      <c r="C13" t="s">
        <v>19</v>
      </c>
      <c r="D13">
        <v>1</v>
      </c>
    </row>
    <row r="14" spans="1:9" ht="15.75" thickBot="1" x14ac:dyDescent="0.25">
      <c r="C14" t="s">
        <v>20</v>
      </c>
      <c r="D14" s="1">
        <v>1</v>
      </c>
    </row>
    <row r="15" spans="1:9" ht="16.5" thickBot="1" x14ac:dyDescent="0.3">
      <c r="A15" s="2" t="s">
        <v>49</v>
      </c>
      <c r="B15" s="14">
        <f>VAR(D5:D14)</f>
        <v>4.4444444444444446</v>
      </c>
      <c r="G15" s="4" t="s">
        <v>23</v>
      </c>
    </row>
    <row r="16" spans="1:9" ht="16.5" thickBot="1" x14ac:dyDescent="0.3">
      <c r="A16" s="2" t="s">
        <v>1</v>
      </c>
      <c r="B16" s="14">
        <f>AVERAGE(D5:D14)</f>
        <v>3</v>
      </c>
      <c r="F16" s="10">
        <f>COUNT(D5:D14)</f>
        <v>10</v>
      </c>
      <c r="G16" s="5" t="s">
        <v>0</v>
      </c>
      <c r="H16" s="2"/>
      <c r="I16" s="2"/>
    </row>
    <row r="17" spans="3:9" ht="16.5" thickBot="1" x14ac:dyDescent="0.3">
      <c r="F17" s="11">
        <f>(((F16/2)*F18)+((F16/2)*F19))/F16</f>
        <v>3</v>
      </c>
      <c r="G17" s="5" t="s">
        <v>50</v>
      </c>
      <c r="H17" s="2"/>
      <c r="I17" s="2"/>
    </row>
    <row r="18" spans="3:9" ht="30.75" thickBot="1" x14ac:dyDescent="0.55000000000000004">
      <c r="C18" s="7" t="s">
        <v>8</v>
      </c>
      <c r="D18" s="8">
        <f xml:space="preserve">  (F16*(((B16*(F18+F19))-(B16^2)-F18*F19)))/(F16-1)</f>
        <v>4.4444444444444446</v>
      </c>
      <c r="F18" s="11">
        <v>5</v>
      </c>
      <c r="G18" s="5" t="s">
        <v>29</v>
      </c>
      <c r="H18" s="2"/>
      <c r="I18" s="2"/>
    </row>
    <row r="19" spans="3:9" ht="19.5" customHeight="1" thickBot="1" x14ac:dyDescent="0.3">
      <c r="F19" s="12">
        <v>1</v>
      </c>
      <c r="G19" s="5" t="s">
        <v>30</v>
      </c>
      <c r="H19" s="2"/>
      <c r="I19" s="2"/>
    </row>
    <row r="20" spans="3:9" ht="24" customHeight="1" thickBot="1" x14ac:dyDescent="0.5">
      <c r="C20" s="6" t="s">
        <v>9</v>
      </c>
      <c r="D20" s="24">
        <f>1-(B15/(D18+0.0000000000001))</f>
        <v>2.2537527399890678E-14</v>
      </c>
    </row>
    <row r="22" spans="3:9" ht="19.5" x14ac:dyDescent="0.35">
      <c r="F22" t="s">
        <v>22</v>
      </c>
    </row>
    <row r="28" spans="3:9" x14ac:dyDescent="0.2">
      <c r="F28" t="s">
        <v>2</v>
      </c>
    </row>
    <row r="29" spans="3:9" x14ac:dyDescent="0.2">
      <c r="F29" t="s">
        <v>3</v>
      </c>
    </row>
    <row r="30" spans="3:9" x14ac:dyDescent="0.2">
      <c r="F30" t="s">
        <v>4</v>
      </c>
    </row>
    <row r="33" spans="5:12" ht="15.75" thickBot="1" x14ac:dyDescent="0.25">
      <c r="G33" s="4" t="s">
        <v>23</v>
      </c>
    </row>
    <row r="34" spans="5:12" ht="20.25" thickBot="1" x14ac:dyDescent="0.4">
      <c r="F34" s="13">
        <f>B15</f>
        <v>4.4444444444444446</v>
      </c>
      <c r="G34" s="4" t="s">
        <v>24</v>
      </c>
    </row>
    <row r="36" spans="5:12" ht="15.75" thickBot="1" x14ac:dyDescent="0.25"/>
    <row r="37" spans="5:12" ht="17.25" x14ac:dyDescent="0.3">
      <c r="E37" s="15" t="s">
        <v>27</v>
      </c>
      <c r="F37" s="16" t="s">
        <v>28</v>
      </c>
      <c r="G37" s="17"/>
      <c r="H37" s="17"/>
      <c r="I37" s="17"/>
      <c r="J37" s="17"/>
      <c r="K37" s="17"/>
      <c r="L37" s="18"/>
    </row>
    <row r="38" spans="5:12" ht="16.5" thickBot="1" x14ac:dyDescent="0.3">
      <c r="E38" s="19"/>
      <c r="F38" s="20" t="s">
        <v>51</v>
      </c>
      <c r="G38" s="21"/>
      <c r="H38" s="21"/>
      <c r="I38" s="21"/>
      <c r="J38" s="21"/>
      <c r="K38" s="21"/>
      <c r="L38" s="2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opLeftCell="A22" workbookViewId="0">
      <selection activeCell="H35" sqref="H35"/>
    </sheetView>
  </sheetViews>
  <sheetFormatPr defaultRowHeight="15" x14ac:dyDescent="0.2"/>
  <cols>
    <col min="1" max="1" width="9.33203125" customWidth="1"/>
    <col min="3" max="3" width="7.77734375" customWidth="1"/>
    <col min="4" max="4" width="7.88671875" customWidth="1"/>
    <col min="5" max="5" width="7.6640625" customWidth="1"/>
    <col min="6" max="6" width="8.109375" customWidth="1"/>
    <col min="7" max="7" width="6.88671875" customWidth="1"/>
    <col min="8" max="8" width="7.33203125" customWidth="1"/>
    <col min="9" max="9" width="7.77734375" customWidth="1"/>
    <col min="10" max="10" width="7.6640625" customWidth="1"/>
  </cols>
  <sheetData>
    <row r="1" spans="1:16" ht="35.25" customHeight="1" x14ac:dyDescent="0.55000000000000004">
      <c r="A1" s="9" t="s">
        <v>26</v>
      </c>
    </row>
    <row r="3" spans="1:16" x14ac:dyDescent="0.2"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36</v>
      </c>
      <c r="H3" t="s">
        <v>37</v>
      </c>
      <c r="I3" t="s">
        <v>38</v>
      </c>
      <c r="J3" t="s">
        <v>39</v>
      </c>
      <c r="K3" t="s">
        <v>40</v>
      </c>
      <c r="L3" t="s">
        <v>41</v>
      </c>
      <c r="M3" t="s">
        <v>42</v>
      </c>
      <c r="N3" t="s">
        <v>43</v>
      </c>
      <c r="O3" t="s">
        <v>44</v>
      </c>
      <c r="P3" t="s">
        <v>47</v>
      </c>
    </row>
    <row r="4" spans="1:16" x14ac:dyDescent="0.2">
      <c r="B4" t="s">
        <v>10</v>
      </c>
      <c r="C4" t="s">
        <v>10</v>
      </c>
      <c r="D4" t="s">
        <v>10</v>
      </c>
      <c r="E4" t="s">
        <v>10</v>
      </c>
      <c r="F4" t="s">
        <v>10</v>
      </c>
      <c r="G4" t="s">
        <v>10</v>
      </c>
      <c r="H4" t="s">
        <v>10</v>
      </c>
      <c r="I4" t="s">
        <v>10</v>
      </c>
      <c r="J4" t="s">
        <v>10</v>
      </c>
      <c r="K4" t="s">
        <v>10</v>
      </c>
      <c r="L4" t="s">
        <v>10</v>
      </c>
      <c r="M4" t="s">
        <v>10</v>
      </c>
      <c r="N4" t="s">
        <v>10</v>
      </c>
      <c r="O4" t="s">
        <v>10</v>
      </c>
      <c r="P4" t="s">
        <v>10</v>
      </c>
    </row>
    <row r="5" spans="1:16" x14ac:dyDescent="0.2">
      <c r="A5" t="s">
        <v>11</v>
      </c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4</v>
      </c>
    </row>
    <row r="6" spans="1:16" x14ac:dyDescent="0.2">
      <c r="A6" t="s">
        <v>12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v>1</v>
      </c>
      <c r="O6">
        <v>1</v>
      </c>
      <c r="P6">
        <v>5</v>
      </c>
    </row>
    <row r="7" spans="1:16" x14ac:dyDescent="0.2">
      <c r="A7" t="s">
        <v>13</v>
      </c>
      <c r="B7">
        <v>1</v>
      </c>
      <c r="C7">
        <v>2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v>1</v>
      </c>
      <c r="O7">
        <v>1</v>
      </c>
      <c r="P7">
        <v>4</v>
      </c>
    </row>
    <row r="8" spans="1:16" x14ac:dyDescent="0.2">
      <c r="A8" t="s">
        <v>14</v>
      </c>
      <c r="B8">
        <v>1</v>
      </c>
      <c r="C8">
        <v>2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v>1</v>
      </c>
      <c r="O8">
        <v>1</v>
      </c>
      <c r="P8">
        <v>3</v>
      </c>
    </row>
    <row r="9" spans="1:16" x14ac:dyDescent="0.2">
      <c r="A9" t="s">
        <v>15</v>
      </c>
      <c r="B9">
        <v>1</v>
      </c>
      <c r="C9">
        <v>2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4</v>
      </c>
    </row>
    <row r="10" spans="1:16" x14ac:dyDescent="0.2">
      <c r="A10" t="s">
        <v>16</v>
      </c>
      <c r="B10">
        <v>5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5</v>
      </c>
    </row>
    <row r="11" spans="1:16" x14ac:dyDescent="0.2">
      <c r="A11" t="s">
        <v>17</v>
      </c>
      <c r="B11">
        <v>5</v>
      </c>
      <c r="C11">
        <v>3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0</v>
      </c>
    </row>
    <row r="12" spans="1:16" x14ac:dyDescent="0.2">
      <c r="A12" t="s">
        <v>18</v>
      </c>
      <c r="B12">
        <v>5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0</v>
      </c>
    </row>
    <row r="13" spans="1:16" x14ac:dyDescent="0.2">
      <c r="A13" t="s">
        <v>19</v>
      </c>
      <c r="B13">
        <v>5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0</v>
      </c>
    </row>
    <row r="14" spans="1:16" x14ac:dyDescent="0.2">
      <c r="A14" t="s">
        <v>20</v>
      </c>
      <c r="B14" s="1">
        <v>5</v>
      </c>
      <c r="C14" s="1">
        <v>1</v>
      </c>
      <c r="D14" s="1">
        <v>1</v>
      </c>
      <c r="E14" s="1">
        <v>1</v>
      </c>
      <c r="F14" s="1">
        <v>1</v>
      </c>
      <c r="G14" s="1">
        <v>1</v>
      </c>
      <c r="H14" s="1">
        <v>1</v>
      </c>
      <c r="I14" s="1">
        <v>1</v>
      </c>
      <c r="J14" s="1">
        <v>1</v>
      </c>
      <c r="K14" s="1">
        <v>1</v>
      </c>
      <c r="L14" s="1">
        <v>1</v>
      </c>
      <c r="M14" s="1">
        <v>1</v>
      </c>
      <c r="N14" s="1">
        <v>1</v>
      </c>
      <c r="O14" s="1">
        <v>1</v>
      </c>
      <c r="P14" s="1">
        <v>0</v>
      </c>
    </row>
    <row r="15" spans="1:16" x14ac:dyDescent="0.2">
      <c r="A15" s="31" t="s">
        <v>1</v>
      </c>
      <c r="B15">
        <f>AVERAGE(B5:B14)</f>
        <v>3</v>
      </c>
      <c r="C15">
        <f t="shared" ref="C15:P15" si="0">AVERAGE(C5:C14)</f>
        <v>1.5</v>
      </c>
      <c r="D15">
        <f t="shared" si="0"/>
        <v>1</v>
      </c>
      <c r="E15">
        <f t="shared" si="0"/>
        <v>1</v>
      </c>
      <c r="F15">
        <f t="shared" si="0"/>
        <v>1</v>
      </c>
      <c r="G15">
        <f t="shared" si="0"/>
        <v>1</v>
      </c>
      <c r="H15">
        <f t="shared" si="0"/>
        <v>1</v>
      </c>
      <c r="I15">
        <f t="shared" si="0"/>
        <v>1</v>
      </c>
      <c r="J15">
        <f t="shared" si="0"/>
        <v>1</v>
      </c>
      <c r="K15">
        <f t="shared" si="0"/>
        <v>1</v>
      </c>
      <c r="L15">
        <f t="shared" si="0"/>
        <v>1</v>
      </c>
      <c r="M15">
        <f t="shared" si="0"/>
        <v>1</v>
      </c>
      <c r="N15">
        <f t="shared" si="0"/>
        <v>1</v>
      </c>
      <c r="O15">
        <f t="shared" si="0"/>
        <v>1</v>
      </c>
      <c r="P15">
        <f t="shared" si="0"/>
        <v>2.5</v>
      </c>
    </row>
    <row r="17" spans="1:16" ht="14.25" customHeight="1" thickBot="1" x14ac:dyDescent="0.25"/>
    <row r="18" spans="1:16" ht="27.75" customHeight="1" thickBot="1" x14ac:dyDescent="0.5">
      <c r="A18" s="23" t="s">
        <v>45</v>
      </c>
      <c r="B18" s="8">
        <f xml:space="preserve">  (B23*(((B29*(B25+B26))-(B29^2)-B25*B26)))/(B23-1)</f>
        <v>4.4444444444444446</v>
      </c>
      <c r="C18" s="8">
        <f xml:space="preserve">  (C23*(((C29*(C25+C26))-(C29^2)-C25*C26)))/(C23-1)</f>
        <v>4.4444444444444446</v>
      </c>
      <c r="D18" s="8">
        <f xml:space="preserve">  (D23*(((D29*(D25+D26))-(D29^2)-D25*D26)))/(D23-1)</f>
        <v>4.4444444444444446</v>
      </c>
      <c r="E18" s="8">
        <f t="shared" ref="E18:P18" si="1" xml:space="preserve">  (E23*(((E29*(E25+E26))-(E29^2)-E25*E26)))/(E23-1)</f>
        <v>4.4444444444444446</v>
      </c>
      <c r="F18" s="8">
        <f t="shared" si="1"/>
        <v>4.4444444444444446</v>
      </c>
      <c r="G18" s="8">
        <f t="shared" si="1"/>
        <v>4.4444444444444446</v>
      </c>
      <c r="H18" s="8">
        <f t="shared" si="1"/>
        <v>4.4444444444444446</v>
      </c>
      <c r="I18" s="8">
        <f t="shared" si="1"/>
        <v>4.4444444444444446</v>
      </c>
      <c r="J18" s="8">
        <f t="shared" si="1"/>
        <v>4.4444444444444446</v>
      </c>
      <c r="K18" s="8">
        <f t="shared" si="1"/>
        <v>4.4444444444444446</v>
      </c>
      <c r="L18" s="8">
        <f t="shared" si="1"/>
        <v>4.4444444444444446</v>
      </c>
      <c r="M18" s="8">
        <f t="shared" si="1"/>
        <v>4.4444444444444446</v>
      </c>
      <c r="N18" s="8">
        <f t="shared" si="1"/>
        <v>4.4444444444444446</v>
      </c>
      <c r="O18" s="8">
        <f xml:space="preserve">  (O23*(((O29*(O25+O26))-(O29^2)-O25*O26)))/(O23-1)</f>
        <v>4.4444444444444446</v>
      </c>
      <c r="P18" s="8">
        <f t="shared" si="1"/>
        <v>4.8</v>
      </c>
    </row>
    <row r="19" spans="1:16" ht="19.5" customHeight="1" thickBot="1" x14ac:dyDescent="0.25"/>
    <row r="20" spans="1:16" ht="24" customHeight="1" thickBot="1" x14ac:dyDescent="0.5">
      <c r="A20" s="26" t="s">
        <v>46</v>
      </c>
      <c r="B20" s="27">
        <f>1-(B28/(B18+0.0000000000001))</f>
        <v>2.2537527399890678E-14</v>
      </c>
      <c r="C20" s="27">
        <f t="shared" ref="C20:P20" si="2">1-(C28/(C18+0.0000000000001))</f>
        <v>0.88750000000000251</v>
      </c>
      <c r="D20" s="27">
        <f>1-(D28/(D18+0.0000000000001))</f>
        <v>1</v>
      </c>
      <c r="E20" s="27">
        <f t="shared" si="2"/>
        <v>1</v>
      </c>
      <c r="F20" s="27">
        <f t="shared" si="2"/>
        <v>1</v>
      </c>
      <c r="G20" s="27">
        <f t="shared" si="2"/>
        <v>1</v>
      </c>
      <c r="H20" s="27">
        <f t="shared" si="2"/>
        <v>1</v>
      </c>
      <c r="I20" s="27">
        <f t="shared" si="2"/>
        <v>1</v>
      </c>
      <c r="J20" s="27">
        <f t="shared" si="2"/>
        <v>1</v>
      </c>
      <c r="K20" s="27">
        <f t="shared" si="2"/>
        <v>1</v>
      </c>
      <c r="L20" s="27">
        <f t="shared" si="2"/>
        <v>1</v>
      </c>
      <c r="M20" s="27">
        <f t="shared" si="2"/>
        <v>1</v>
      </c>
      <c r="N20" s="27">
        <f t="shared" si="2"/>
        <v>1</v>
      </c>
      <c r="O20" s="27">
        <f t="shared" si="2"/>
        <v>1</v>
      </c>
      <c r="P20" s="27">
        <f t="shared" si="2"/>
        <v>0.88194444444444708</v>
      </c>
    </row>
    <row r="21" spans="1:16" ht="20.25" x14ac:dyDescent="0.3">
      <c r="A21" s="29" t="s">
        <v>48</v>
      </c>
      <c r="B21" s="28" t="str">
        <f>IF(B20&gt;=0.8,"*","")</f>
        <v/>
      </c>
      <c r="C21" s="28" t="str">
        <f t="shared" ref="C21:P21" si="3">IF(C20&gt;=0.8,"*","")</f>
        <v>*</v>
      </c>
      <c r="D21" s="28" t="str">
        <f t="shared" si="3"/>
        <v>*</v>
      </c>
      <c r="E21" s="28" t="str">
        <f t="shared" si="3"/>
        <v>*</v>
      </c>
      <c r="F21" s="28" t="str">
        <f t="shared" si="3"/>
        <v>*</v>
      </c>
      <c r="G21" s="28" t="str">
        <f t="shared" si="3"/>
        <v>*</v>
      </c>
      <c r="H21" s="28" t="str">
        <f t="shared" si="3"/>
        <v>*</v>
      </c>
      <c r="I21" s="28" t="str">
        <f t="shared" si="3"/>
        <v>*</v>
      </c>
      <c r="J21" s="28" t="str">
        <f t="shared" si="3"/>
        <v>*</v>
      </c>
      <c r="K21" s="28" t="str">
        <f t="shared" si="3"/>
        <v>*</v>
      </c>
      <c r="L21" s="28" t="str">
        <f t="shared" si="3"/>
        <v>*</v>
      </c>
      <c r="M21" s="28" t="str">
        <f t="shared" si="3"/>
        <v>*</v>
      </c>
      <c r="N21" s="28" t="str">
        <f t="shared" si="3"/>
        <v>*</v>
      </c>
      <c r="O21" s="28" t="str">
        <f t="shared" si="3"/>
        <v>*</v>
      </c>
      <c r="P21" s="28" t="str">
        <f t="shared" si="3"/>
        <v>*</v>
      </c>
    </row>
    <row r="22" spans="1:16" ht="15" customHeight="1" thickBot="1" x14ac:dyDescent="0.25"/>
    <row r="23" spans="1:16" x14ac:dyDescent="0.2">
      <c r="B23" s="10">
        <f>COUNT(B5:B14)</f>
        <v>10</v>
      </c>
      <c r="C23" s="10">
        <f t="shared" ref="C23:O23" si="4">COUNT(C5:C14)</f>
        <v>10</v>
      </c>
      <c r="D23" s="10">
        <f t="shared" si="4"/>
        <v>10</v>
      </c>
      <c r="E23" s="10">
        <f t="shared" si="4"/>
        <v>10</v>
      </c>
      <c r="F23" s="10">
        <f t="shared" si="4"/>
        <v>10</v>
      </c>
      <c r="G23" s="10">
        <f t="shared" si="4"/>
        <v>10</v>
      </c>
      <c r="H23" s="10">
        <f t="shared" si="4"/>
        <v>10</v>
      </c>
      <c r="I23" s="10">
        <f>COUNT(I5:I14)</f>
        <v>10</v>
      </c>
      <c r="J23" s="10">
        <f t="shared" si="4"/>
        <v>10</v>
      </c>
      <c r="K23" s="10">
        <f t="shared" si="4"/>
        <v>10</v>
      </c>
      <c r="L23" s="10">
        <f t="shared" si="4"/>
        <v>10</v>
      </c>
      <c r="M23" s="10">
        <f t="shared" si="4"/>
        <v>10</v>
      </c>
      <c r="N23" s="10">
        <f t="shared" si="4"/>
        <v>10</v>
      </c>
      <c r="O23" s="10">
        <f t="shared" si="4"/>
        <v>10</v>
      </c>
      <c r="P23" s="10">
        <f>COUNT(P5:P10)</f>
        <v>6</v>
      </c>
    </row>
    <row r="24" spans="1:16" x14ac:dyDescent="0.2">
      <c r="B24" s="25">
        <f>B29</f>
        <v>3</v>
      </c>
      <c r="C24" s="11">
        <f t="shared" ref="C24:P24" si="5">C29</f>
        <v>3</v>
      </c>
      <c r="D24" s="11">
        <f t="shared" si="5"/>
        <v>3</v>
      </c>
      <c r="E24" s="11">
        <f t="shared" si="5"/>
        <v>3</v>
      </c>
      <c r="F24" s="11">
        <f t="shared" si="5"/>
        <v>3</v>
      </c>
      <c r="G24" s="11">
        <f t="shared" si="5"/>
        <v>3</v>
      </c>
      <c r="H24" s="11">
        <f t="shared" si="5"/>
        <v>3</v>
      </c>
      <c r="I24" s="11">
        <f t="shared" si="5"/>
        <v>3</v>
      </c>
      <c r="J24" s="11">
        <f t="shared" si="5"/>
        <v>3</v>
      </c>
      <c r="K24" s="11">
        <f t="shared" si="5"/>
        <v>3</v>
      </c>
      <c r="L24" s="11">
        <f t="shared" si="5"/>
        <v>3</v>
      </c>
      <c r="M24" s="11">
        <f t="shared" si="5"/>
        <v>3</v>
      </c>
      <c r="N24" s="11">
        <f t="shared" si="5"/>
        <v>3</v>
      </c>
      <c r="O24" s="11">
        <f t="shared" si="5"/>
        <v>3</v>
      </c>
      <c r="P24" s="11">
        <f t="shared" si="5"/>
        <v>3</v>
      </c>
    </row>
    <row r="25" spans="1:16" x14ac:dyDescent="0.2">
      <c r="B25" s="11">
        <v>5</v>
      </c>
      <c r="C25" s="11">
        <v>5</v>
      </c>
      <c r="D25" s="11">
        <v>5</v>
      </c>
      <c r="E25" s="11">
        <v>5</v>
      </c>
      <c r="F25" s="11">
        <v>5</v>
      </c>
      <c r="G25" s="11">
        <v>5</v>
      </c>
      <c r="H25" s="11">
        <v>5</v>
      </c>
      <c r="I25" s="11">
        <v>5</v>
      </c>
      <c r="J25" s="11">
        <v>5</v>
      </c>
      <c r="K25" s="11">
        <v>5</v>
      </c>
      <c r="L25" s="11">
        <v>5</v>
      </c>
      <c r="M25" s="11">
        <v>5</v>
      </c>
      <c r="N25" s="11">
        <v>5</v>
      </c>
      <c r="O25" s="11">
        <v>5</v>
      </c>
      <c r="P25" s="11">
        <v>5</v>
      </c>
    </row>
    <row r="26" spans="1:16" ht="15.75" thickBot="1" x14ac:dyDescent="0.25">
      <c r="B26" s="12">
        <v>1</v>
      </c>
      <c r="C26" s="12">
        <v>1</v>
      </c>
      <c r="D26" s="12">
        <v>1</v>
      </c>
      <c r="E26" s="12">
        <v>1</v>
      </c>
      <c r="F26" s="12">
        <v>1</v>
      </c>
      <c r="G26" s="12">
        <v>1</v>
      </c>
      <c r="H26" s="12">
        <v>1</v>
      </c>
      <c r="I26" s="12">
        <v>1</v>
      </c>
      <c r="J26" s="12">
        <v>1</v>
      </c>
      <c r="K26" s="12">
        <v>1</v>
      </c>
      <c r="L26" s="12">
        <v>1</v>
      </c>
      <c r="M26" s="12">
        <v>1</v>
      </c>
      <c r="N26" s="12">
        <v>1</v>
      </c>
      <c r="O26" s="12">
        <v>1</v>
      </c>
      <c r="P26" s="12">
        <v>1</v>
      </c>
    </row>
    <row r="27" spans="1:16" ht="15.75" thickBot="1" x14ac:dyDescent="0.25"/>
    <row r="28" spans="1:16" ht="15.75" thickBot="1" x14ac:dyDescent="0.25">
      <c r="A28" s="32" t="s">
        <v>21</v>
      </c>
      <c r="B28" s="14">
        <f>VAR(B5:B14)</f>
        <v>4.4444444444444446</v>
      </c>
      <c r="C28" s="14">
        <f t="shared" ref="C28:O28" si="6">VAR(C5:C14)</f>
        <v>0.5</v>
      </c>
      <c r="D28" s="14">
        <f t="shared" si="6"/>
        <v>0</v>
      </c>
      <c r="E28" s="14">
        <f t="shared" si="6"/>
        <v>0</v>
      </c>
      <c r="F28" s="14">
        <f t="shared" si="6"/>
        <v>0</v>
      </c>
      <c r="G28" s="14">
        <f t="shared" si="6"/>
        <v>0</v>
      </c>
      <c r="H28" s="14">
        <f t="shared" si="6"/>
        <v>0</v>
      </c>
      <c r="I28" s="14">
        <f t="shared" si="6"/>
        <v>0</v>
      </c>
      <c r="J28" s="14">
        <f t="shared" si="6"/>
        <v>0</v>
      </c>
      <c r="K28" s="14">
        <f t="shared" si="6"/>
        <v>0</v>
      </c>
      <c r="L28" s="14">
        <f t="shared" si="6"/>
        <v>0</v>
      </c>
      <c r="M28" s="14">
        <f t="shared" si="6"/>
        <v>0</v>
      </c>
      <c r="N28" s="14">
        <f t="shared" si="6"/>
        <v>0</v>
      </c>
      <c r="O28" s="14">
        <f t="shared" si="6"/>
        <v>0</v>
      </c>
      <c r="P28" s="14">
        <f>VAR(P5:P10)</f>
        <v>0.56666666666666576</v>
      </c>
    </row>
    <row r="29" spans="1:16" x14ac:dyDescent="0.2">
      <c r="B29" s="30">
        <v>3</v>
      </c>
      <c r="C29" s="30">
        <v>3</v>
      </c>
      <c r="D29" s="30">
        <v>3</v>
      </c>
      <c r="E29" s="30">
        <v>3</v>
      </c>
      <c r="F29" s="30">
        <v>3</v>
      </c>
      <c r="G29" s="30">
        <v>3</v>
      </c>
      <c r="H29" s="30">
        <v>3</v>
      </c>
      <c r="I29" s="30">
        <v>3</v>
      </c>
      <c r="J29" s="30">
        <v>3</v>
      </c>
      <c r="K29" s="30">
        <v>3</v>
      </c>
      <c r="L29" s="30">
        <v>3</v>
      </c>
      <c r="M29" s="30">
        <v>3</v>
      </c>
      <c r="N29" s="30">
        <v>3</v>
      </c>
      <c r="O29" s="30">
        <v>3</v>
      </c>
      <c r="P29" s="30">
        <v>3</v>
      </c>
    </row>
    <row r="30" spans="1:16" x14ac:dyDescent="0.2">
      <c r="A30" s="33" t="s">
        <v>1</v>
      </c>
      <c r="B30" s="33" t="str">
        <f t="shared" ref="B30:P30" si="7">IF(B20&gt;=0.8,B15,"")</f>
        <v/>
      </c>
      <c r="C30" s="33">
        <f t="shared" si="7"/>
        <v>1.5</v>
      </c>
      <c r="D30" s="33">
        <f t="shared" si="7"/>
        <v>1</v>
      </c>
      <c r="E30" s="33">
        <f t="shared" si="7"/>
        <v>1</v>
      </c>
      <c r="F30" s="33">
        <f t="shared" si="7"/>
        <v>1</v>
      </c>
      <c r="G30" s="33">
        <f t="shared" si="7"/>
        <v>1</v>
      </c>
      <c r="H30" s="33">
        <f t="shared" si="7"/>
        <v>1</v>
      </c>
      <c r="I30" s="33">
        <f t="shared" si="7"/>
        <v>1</v>
      </c>
      <c r="J30" s="33">
        <f t="shared" si="7"/>
        <v>1</v>
      </c>
      <c r="K30" s="33">
        <f t="shared" si="7"/>
        <v>1</v>
      </c>
      <c r="L30" s="33">
        <f t="shared" si="7"/>
        <v>1</v>
      </c>
      <c r="M30" s="33">
        <f t="shared" si="7"/>
        <v>1</v>
      </c>
      <c r="N30" s="33">
        <f t="shared" si="7"/>
        <v>1</v>
      </c>
      <c r="O30" s="33">
        <f t="shared" si="7"/>
        <v>1</v>
      </c>
      <c r="P30" s="33">
        <f t="shared" si="7"/>
        <v>2.5</v>
      </c>
    </row>
    <row r="33" spans="2:10" ht="15.75" thickBot="1" x14ac:dyDescent="0.25"/>
    <row r="34" spans="2:10" ht="17.25" x14ac:dyDescent="0.3">
      <c r="B34" s="15" t="s">
        <v>27</v>
      </c>
      <c r="C34" s="16" t="s">
        <v>28</v>
      </c>
      <c r="D34" s="17"/>
      <c r="E34" s="17"/>
      <c r="F34" s="17"/>
      <c r="G34" s="17"/>
      <c r="H34" s="17"/>
      <c r="I34" s="18"/>
      <c r="J34" s="18"/>
    </row>
    <row r="35" spans="2:10" ht="16.5" thickBot="1" x14ac:dyDescent="0.3">
      <c r="B35" s="19"/>
      <c r="C35" s="20" t="s">
        <v>51</v>
      </c>
      <c r="D35" s="21"/>
      <c r="E35" s="21"/>
      <c r="F35" s="21"/>
      <c r="G35" s="21"/>
      <c r="H35" s="21"/>
      <c r="I35" s="21"/>
      <c r="J35" s="2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26"/>
  <sheetViews>
    <sheetView topLeftCell="C1" workbookViewId="0">
      <selection activeCell="J17" sqref="J17"/>
    </sheetView>
  </sheetViews>
  <sheetFormatPr defaultRowHeight="15" x14ac:dyDescent="0.2"/>
  <cols>
    <col min="3" max="3" width="3.109375" customWidth="1"/>
    <col min="4" max="4" width="5.88671875" customWidth="1"/>
    <col min="5" max="5" width="4.33203125" customWidth="1"/>
    <col min="6" max="6" width="5.44140625" customWidth="1"/>
    <col min="7" max="7" width="4.77734375" customWidth="1"/>
    <col min="8" max="8" width="4.33203125" customWidth="1"/>
    <col min="9" max="9" width="4.88671875" customWidth="1"/>
    <col min="10" max="10" width="3.77734375" customWidth="1"/>
    <col min="11" max="11" width="4.6640625" customWidth="1"/>
    <col min="12" max="12" width="22.109375" customWidth="1"/>
    <col min="13" max="13" width="19.109375" customWidth="1"/>
  </cols>
  <sheetData>
    <row r="1" spans="3:13" x14ac:dyDescent="0.2"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3:13" ht="15.75" x14ac:dyDescent="0.25">
      <c r="C2" s="34"/>
      <c r="D2" s="35" t="s">
        <v>52</v>
      </c>
      <c r="E2" s="34"/>
      <c r="F2" s="34"/>
      <c r="G2" s="34"/>
      <c r="H2" s="34"/>
      <c r="I2" s="34"/>
      <c r="J2" s="34"/>
      <c r="K2" s="34"/>
      <c r="L2" s="34"/>
      <c r="M2" s="76" t="s">
        <v>53</v>
      </c>
    </row>
    <row r="3" spans="3:13" x14ac:dyDescent="0.2">
      <c r="C3" s="34"/>
      <c r="D3" s="34"/>
      <c r="E3" s="34"/>
      <c r="F3" s="34"/>
      <c r="G3" s="34"/>
      <c r="H3" s="34"/>
      <c r="I3" s="34"/>
      <c r="J3" s="34"/>
      <c r="K3" s="34"/>
      <c r="L3" s="34"/>
      <c r="M3" s="76"/>
    </row>
    <row r="4" spans="3:13" x14ac:dyDescent="0.2">
      <c r="C4" s="34"/>
      <c r="D4" s="34"/>
      <c r="E4" s="34"/>
      <c r="F4" s="34"/>
      <c r="G4" s="34"/>
      <c r="H4" s="34"/>
      <c r="I4" s="34"/>
      <c r="J4" s="34"/>
      <c r="K4" s="34"/>
      <c r="L4" s="34"/>
      <c r="M4" s="76"/>
    </row>
    <row r="5" spans="3:13" x14ac:dyDescent="0.2">
      <c r="C5" s="34"/>
      <c r="D5" s="34"/>
      <c r="E5" s="34"/>
      <c r="F5" s="34"/>
      <c r="G5" s="34"/>
      <c r="H5" s="34"/>
      <c r="I5" s="34"/>
      <c r="J5" s="34"/>
      <c r="K5" s="34"/>
      <c r="L5" s="34"/>
      <c r="M5" s="76"/>
    </row>
    <row r="6" spans="3:13" x14ac:dyDescent="0.2">
      <c r="C6" s="34"/>
      <c r="E6" s="34"/>
      <c r="F6" s="34"/>
      <c r="G6" s="34"/>
      <c r="H6" s="34"/>
      <c r="I6" s="34"/>
      <c r="J6" s="34"/>
      <c r="K6" s="34"/>
      <c r="L6" s="34"/>
      <c r="M6" s="76"/>
    </row>
    <row r="7" spans="3:13" x14ac:dyDescent="0.2">
      <c r="C7" s="34"/>
      <c r="D7" s="34"/>
      <c r="E7" s="34"/>
      <c r="F7" s="34"/>
      <c r="G7" s="34"/>
      <c r="H7" s="34"/>
      <c r="I7" s="34"/>
      <c r="J7" s="34"/>
      <c r="K7" s="34"/>
      <c r="L7" s="34"/>
      <c r="M7" s="76"/>
    </row>
    <row r="8" spans="3:13" ht="15.75" thickBot="1" x14ac:dyDescent="0.25">
      <c r="C8" s="34"/>
      <c r="D8" s="34"/>
      <c r="E8" s="34"/>
      <c r="F8" s="34"/>
      <c r="G8" s="34"/>
      <c r="H8" s="34"/>
      <c r="I8" s="34"/>
      <c r="J8" s="34"/>
      <c r="K8" s="34"/>
      <c r="L8" s="34"/>
      <c r="M8" s="77"/>
    </row>
    <row r="9" spans="3:13" ht="24.95" customHeight="1" thickBot="1" x14ac:dyDescent="0.25">
      <c r="C9" s="34">
        <v>1</v>
      </c>
      <c r="D9" s="36"/>
      <c r="E9" s="37"/>
      <c r="F9" s="37"/>
      <c r="G9" s="37"/>
      <c r="H9" s="37"/>
      <c r="I9" s="37"/>
      <c r="J9" s="37"/>
      <c r="K9" s="37"/>
      <c r="L9" s="37"/>
      <c r="M9" s="40"/>
    </row>
    <row r="10" spans="3:13" ht="24.95" customHeight="1" thickBot="1" x14ac:dyDescent="0.25">
      <c r="C10" s="34">
        <v>2</v>
      </c>
      <c r="D10" s="36"/>
      <c r="E10" s="37"/>
      <c r="F10" s="37"/>
      <c r="G10" s="37"/>
      <c r="H10" s="37"/>
      <c r="I10" s="37"/>
      <c r="J10" s="37"/>
      <c r="K10" s="37"/>
      <c r="L10" s="37"/>
      <c r="M10" s="40"/>
    </row>
    <row r="11" spans="3:13" ht="24.95" customHeight="1" thickBot="1" x14ac:dyDescent="0.25">
      <c r="C11" s="34">
        <v>3</v>
      </c>
      <c r="D11" s="36"/>
      <c r="E11" s="37"/>
      <c r="F11" s="37"/>
      <c r="G11" s="37"/>
      <c r="H11" s="37"/>
      <c r="I11" s="37"/>
      <c r="J11" s="37"/>
      <c r="K11" s="37"/>
      <c r="L11" s="37"/>
      <c r="M11" s="40"/>
    </row>
    <row r="12" spans="3:13" ht="24.95" customHeight="1" thickBot="1" x14ac:dyDescent="0.25">
      <c r="C12" s="34">
        <v>4</v>
      </c>
      <c r="D12" s="38"/>
      <c r="E12" s="39"/>
      <c r="F12" s="39"/>
      <c r="G12" s="39"/>
      <c r="H12" s="39"/>
      <c r="I12" s="39"/>
      <c r="J12" s="39"/>
      <c r="K12" s="39"/>
      <c r="L12" s="39"/>
      <c r="M12" s="40"/>
    </row>
    <row r="13" spans="3:13" ht="24.95" customHeight="1" thickBot="1" x14ac:dyDescent="0.25">
      <c r="C13" s="34">
        <v>5</v>
      </c>
      <c r="D13" s="36"/>
      <c r="E13" s="37"/>
      <c r="F13" s="37"/>
      <c r="G13" s="37"/>
      <c r="H13" s="37"/>
      <c r="I13" s="37"/>
      <c r="J13" s="37"/>
      <c r="K13" s="37"/>
      <c r="L13" s="37"/>
      <c r="M13" s="40"/>
    </row>
    <row r="14" spans="3:13" ht="24.95" customHeight="1" thickBot="1" x14ac:dyDescent="0.25">
      <c r="C14" s="34">
        <v>6</v>
      </c>
      <c r="D14" s="36"/>
      <c r="E14" s="37"/>
      <c r="F14" s="37"/>
      <c r="G14" s="37"/>
      <c r="H14" s="37"/>
      <c r="I14" s="37"/>
      <c r="J14" s="37"/>
      <c r="K14" s="37"/>
      <c r="L14" s="37"/>
      <c r="M14" s="40"/>
    </row>
    <row r="15" spans="3:13" ht="24.95" customHeight="1" thickBot="1" x14ac:dyDescent="0.25">
      <c r="C15" s="34">
        <v>7</v>
      </c>
      <c r="D15" s="36"/>
      <c r="E15" s="37"/>
      <c r="F15" s="37"/>
      <c r="G15" s="37"/>
      <c r="H15" s="37"/>
      <c r="I15" s="37"/>
      <c r="J15" s="37"/>
      <c r="K15" s="37"/>
      <c r="L15" s="37"/>
      <c r="M15" s="40"/>
    </row>
    <row r="16" spans="3:13" ht="24.95" customHeight="1" thickBot="1" x14ac:dyDescent="0.25">
      <c r="C16" s="34">
        <v>8</v>
      </c>
      <c r="D16" s="36"/>
      <c r="E16" s="37"/>
      <c r="F16" s="37"/>
      <c r="G16" s="37"/>
      <c r="H16" s="37"/>
      <c r="I16" s="37"/>
      <c r="J16" s="37"/>
      <c r="K16" s="37"/>
      <c r="L16" s="37"/>
      <c r="M16" s="40"/>
    </row>
    <row r="17" spans="3:13" ht="24.95" customHeight="1" thickBot="1" x14ac:dyDescent="0.25">
      <c r="C17" s="34">
        <v>9</v>
      </c>
      <c r="D17" s="36"/>
      <c r="E17" s="37"/>
      <c r="F17" s="37"/>
      <c r="G17" s="37"/>
      <c r="H17" s="37"/>
      <c r="I17" s="37"/>
      <c r="J17" s="37"/>
      <c r="K17" s="37"/>
      <c r="L17" s="37"/>
      <c r="M17" s="40"/>
    </row>
    <row r="18" spans="3:13" ht="24.95" customHeight="1" thickBot="1" x14ac:dyDescent="0.25">
      <c r="C18" s="34">
        <v>10</v>
      </c>
      <c r="D18" s="36"/>
      <c r="E18" s="37"/>
      <c r="F18" s="37"/>
      <c r="G18" s="37"/>
      <c r="H18" s="37"/>
      <c r="I18" s="37"/>
      <c r="J18" s="37"/>
      <c r="K18" s="37"/>
      <c r="L18" s="37"/>
      <c r="M18" s="40"/>
    </row>
    <row r="19" spans="3:13" x14ac:dyDescent="0.2"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</row>
    <row r="20" spans="3:13" x14ac:dyDescent="0.2"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</row>
    <row r="21" spans="3:13" x14ac:dyDescent="0.2"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  <row r="22" spans="3:13" x14ac:dyDescent="0.2"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</row>
    <row r="23" spans="3:13" x14ac:dyDescent="0.2"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</row>
    <row r="24" spans="3:13" x14ac:dyDescent="0.2"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</row>
    <row r="25" spans="3:13" x14ac:dyDescent="0.2"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</row>
    <row r="26" spans="3:13" x14ac:dyDescent="0.2"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</row>
  </sheetData>
  <mergeCells count="1">
    <mergeCell ref="M2:M8"/>
  </mergeCells>
  <pageMargins left="0.7" right="0.7" top="0.75" bottom="0.75" header="0.3" footer="0.3"/>
  <pageSetup paperSize="1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9"/>
  <sheetViews>
    <sheetView topLeftCell="A90" workbookViewId="0">
      <selection activeCell="A111" sqref="A111:XFD884"/>
    </sheetView>
  </sheetViews>
  <sheetFormatPr defaultRowHeight="15" x14ac:dyDescent="0.2"/>
  <cols>
    <col min="8" max="8" width="8.77734375" customWidth="1"/>
    <col min="9" max="9" width="7.77734375" customWidth="1"/>
    <col min="10" max="12" width="6.109375" customWidth="1"/>
    <col min="13" max="13" width="6.21875" customWidth="1"/>
  </cols>
  <sheetData>
    <row r="1" spans="1:14" ht="31.5" x14ac:dyDescent="0.55000000000000004">
      <c r="A1" s="9" t="s">
        <v>26</v>
      </c>
    </row>
    <row r="3" spans="1:14" x14ac:dyDescent="0.2">
      <c r="B3" t="s">
        <v>81</v>
      </c>
      <c r="C3" t="s">
        <v>82</v>
      </c>
      <c r="D3" t="s">
        <v>84</v>
      </c>
      <c r="E3" t="s">
        <v>83</v>
      </c>
      <c r="F3" t="s">
        <v>85</v>
      </c>
    </row>
    <row r="4" spans="1:14" x14ac:dyDescent="0.2">
      <c r="A4" s="41" t="s">
        <v>55</v>
      </c>
      <c r="B4" t="s">
        <v>10</v>
      </c>
      <c r="C4" t="s">
        <v>10</v>
      </c>
      <c r="D4" t="s">
        <v>10</v>
      </c>
      <c r="E4" t="s">
        <v>10</v>
      </c>
      <c r="F4" t="s">
        <v>10</v>
      </c>
    </row>
    <row r="5" spans="1:14" x14ac:dyDescent="0.2">
      <c r="A5" t="s">
        <v>54</v>
      </c>
      <c r="B5">
        <v>4</v>
      </c>
      <c r="C5">
        <v>4</v>
      </c>
      <c r="D5">
        <v>5</v>
      </c>
      <c r="E5">
        <v>4</v>
      </c>
      <c r="F5">
        <f>SUM(B5:E5)</f>
        <v>17</v>
      </c>
    </row>
    <row r="6" spans="1:14" x14ac:dyDescent="0.2">
      <c r="A6" t="s">
        <v>56</v>
      </c>
      <c r="B6">
        <v>4</v>
      </c>
      <c r="C6">
        <v>5</v>
      </c>
      <c r="D6">
        <v>5</v>
      </c>
      <c r="E6">
        <v>4</v>
      </c>
      <c r="F6">
        <f t="shared" ref="F6:F7" si="0">SUM(B6:E6)</f>
        <v>18</v>
      </c>
    </row>
    <row r="7" spans="1:14" ht="15.75" x14ac:dyDescent="0.2">
      <c r="A7" s="31" t="s">
        <v>1</v>
      </c>
      <c r="B7">
        <f>AVERAGE(B5:B6)</f>
        <v>4</v>
      </c>
      <c r="C7">
        <f>AVERAGE(C5:C6)</f>
        <v>4.5</v>
      </c>
      <c r="D7">
        <f>AVERAGE(D5:D6)</f>
        <v>5</v>
      </c>
      <c r="E7">
        <f>AVERAGE(E5:E6)</f>
        <v>4</v>
      </c>
      <c r="F7">
        <f t="shared" si="0"/>
        <v>17.5</v>
      </c>
      <c r="H7" s="54" t="s">
        <v>67</v>
      </c>
      <c r="I7" s="54"/>
      <c r="J7" s="54"/>
      <c r="K7" s="54"/>
      <c r="L7" s="54"/>
      <c r="M7" s="54"/>
      <c r="N7" s="54"/>
    </row>
    <row r="8" spans="1:14" ht="18.75" x14ac:dyDescent="0.35">
      <c r="H8" s="2" t="s">
        <v>68</v>
      </c>
      <c r="I8" s="55"/>
      <c r="J8" s="55"/>
      <c r="K8" s="55"/>
      <c r="L8" s="55"/>
      <c r="M8" s="55"/>
    </row>
    <row r="9" spans="1:14" ht="16.5" thickBot="1" x14ac:dyDescent="0.25">
      <c r="H9" s="56" t="s">
        <v>69</v>
      </c>
    </row>
    <row r="10" spans="1:14" ht="30" thickBot="1" x14ac:dyDescent="0.5">
      <c r="A10" s="23" t="s">
        <v>45</v>
      </c>
      <c r="B10" s="8">
        <f xml:space="preserve">  (B15*(((B21*(B17+B18))-(B21^2)-B17*B18)))/(B15-1)</f>
        <v>8</v>
      </c>
      <c r="C10" s="8">
        <f xml:space="preserve">  (C15*(((C21*(C17+C18))-(C21^2)-C17*C18)))/(C15-1)</f>
        <v>8</v>
      </c>
      <c r="D10" s="8">
        <f xml:space="preserve">  (D15*(((D21*(D17+D18))-(D21^2)-D17*D18)))/(D15-1)</f>
        <v>8</v>
      </c>
      <c r="E10" s="8">
        <f t="shared" ref="E10:F10" si="1" xml:space="preserve">  (E15*(((E21*(E17+E18))-(E21^2)-E17*E18)))/(E15-1)</f>
        <v>8</v>
      </c>
      <c r="F10" s="8">
        <f t="shared" si="1"/>
        <v>8</v>
      </c>
      <c r="I10" s="48" t="s">
        <v>66</v>
      </c>
      <c r="J10" s="47">
        <f>(5^2-1)/12</f>
        <v>2</v>
      </c>
    </row>
    <row r="11" spans="1:14" ht="15.75" thickBot="1" x14ac:dyDescent="0.25">
      <c r="J11" t="s">
        <v>81</v>
      </c>
      <c r="K11" t="s">
        <v>82</v>
      </c>
      <c r="L11" t="s">
        <v>84</v>
      </c>
      <c r="M11" t="s">
        <v>83</v>
      </c>
    </row>
    <row r="12" spans="1:14" ht="27" thickBot="1" x14ac:dyDescent="0.5">
      <c r="A12" s="26" t="s">
        <v>46</v>
      </c>
      <c r="B12" s="27">
        <f>1-(B20/(B10+0.0000000000001))</f>
        <v>1</v>
      </c>
      <c r="C12" s="27">
        <f t="shared" ref="C12:F12" si="2">1-(C20/(C10+0.0000000000001))</f>
        <v>0.93750000000000078</v>
      </c>
      <c r="D12" s="27">
        <f>1-(D20/(D10+0.0000000000001))</f>
        <v>1</v>
      </c>
      <c r="E12" s="27">
        <f t="shared" si="2"/>
        <v>1</v>
      </c>
      <c r="F12" s="27">
        <f t="shared" si="2"/>
        <v>0.93750000000000078</v>
      </c>
      <c r="H12" s="42">
        <f>AVERAGE(B12:E12)</f>
        <v>0.98437500000000022</v>
      </c>
      <c r="I12" s="49" t="s">
        <v>65</v>
      </c>
      <c r="J12" s="46">
        <f>1-(B20/J10)</f>
        <v>1</v>
      </c>
      <c r="K12" s="46">
        <f>1-(C20/J10)</f>
        <v>0.75</v>
      </c>
      <c r="L12" s="50">
        <f>1-(D20/J10)</f>
        <v>1</v>
      </c>
      <c r="M12" s="50">
        <f>1-(E20/J10)</f>
        <v>1</v>
      </c>
    </row>
    <row r="13" spans="1:14" ht="21" x14ac:dyDescent="0.35">
      <c r="A13" s="29" t="s">
        <v>48</v>
      </c>
      <c r="B13" s="28" t="str">
        <f>IF(B12&gt;=0.7,"*","")</f>
        <v>*</v>
      </c>
      <c r="C13" s="28" t="str">
        <f t="shared" ref="C13:F13" si="3">IF(C12&gt;=0.8,"*","")</f>
        <v>*</v>
      </c>
      <c r="D13" s="28" t="str">
        <f t="shared" si="3"/>
        <v>*</v>
      </c>
      <c r="E13" s="28" t="str">
        <f t="shared" si="3"/>
        <v>*</v>
      </c>
      <c r="F13" s="28" t="str">
        <f t="shared" si="3"/>
        <v>*</v>
      </c>
      <c r="I13" s="57" t="s">
        <v>71</v>
      </c>
      <c r="J13" s="53">
        <f>(6*(1-(I20/J10))/((6*(1-(I20/J10)))+(I20/J10)))</f>
        <v>0.98901098901098905</v>
      </c>
    </row>
    <row r="14" spans="1:14" ht="21" customHeight="1" thickBot="1" x14ac:dyDescent="0.4">
      <c r="I14" s="58" t="s">
        <v>70</v>
      </c>
      <c r="J14" s="59">
        <f>1-(I20/J10)</f>
        <v>0.9375</v>
      </c>
    </row>
    <row r="15" spans="1:14" x14ac:dyDescent="0.2">
      <c r="B15" s="10">
        <f>COUNT(B5:B6)</f>
        <v>2</v>
      </c>
      <c r="C15" s="10">
        <f>COUNT(C5:C6)</f>
        <v>2</v>
      </c>
      <c r="D15" s="10">
        <f>COUNT(D5:D6)</f>
        <v>2</v>
      </c>
      <c r="E15" s="10">
        <f>COUNT(E5:E6)</f>
        <v>2</v>
      </c>
      <c r="F15" s="10">
        <f>COUNT(F5:F6)</f>
        <v>2</v>
      </c>
    </row>
    <row r="16" spans="1:14" x14ac:dyDescent="0.2">
      <c r="B16" s="25">
        <f>B21</f>
        <v>3</v>
      </c>
      <c r="C16" s="11">
        <f t="shared" ref="C16:F16" si="4">C21</f>
        <v>3</v>
      </c>
      <c r="D16" s="11">
        <f t="shared" si="4"/>
        <v>3</v>
      </c>
      <c r="E16" s="11">
        <f t="shared" si="4"/>
        <v>3</v>
      </c>
      <c r="F16" s="11">
        <f t="shared" si="4"/>
        <v>3</v>
      </c>
    </row>
    <row r="17" spans="1:9" x14ac:dyDescent="0.2">
      <c r="B17" s="11">
        <v>5</v>
      </c>
      <c r="C17" s="11">
        <v>5</v>
      </c>
      <c r="D17" s="11">
        <v>5</v>
      </c>
      <c r="E17" s="11">
        <v>5</v>
      </c>
      <c r="F17" s="11">
        <v>5</v>
      </c>
    </row>
    <row r="18" spans="1:9" ht="15.75" thickBot="1" x14ac:dyDescent="0.25">
      <c r="B18" s="12">
        <v>1</v>
      </c>
      <c r="C18" s="12">
        <v>1</v>
      </c>
      <c r="D18" s="12">
        <v>1</v>
      </c>
      <c r="E18" s="12">
        <v>1</v>
      </c>
      <c r="F18" s="12">
        <v>1</v>
      </c>
    </row>
    <row r="19" spans="1:9" ht="15.75" thickBot="1" x14ac:dyDescent="0.25"/>
    <row r="20" spans="1:9" ht="21" thickBot="1" x14ac:dyDescent="0.4">
      <c r="A20" s="32" t="s">
        <v>21</v>
      </c>
      <c r="B20" s="14">
        <f>VAR(B5:B6)</f>
        <v>0</v>
      </c>
      <c r="C20" s="14">
        <f>VAR(C5:C6)</f>
        <v>0.5</v>
      </c>
      <c r="D20" s="14">
        <f>VAR(D5:D6)</f>
        <v>0</v>
      </c>
      <c r="E20" s="14">
        <f>VAR(E5:E6)</f>
        <v>0</v>
      </c>
      <c r="F20" s="14">
        <f>VAR(F5:F6)</f>
        <v>0.5</v>
      </c>
      <c r="H20" s="51" t="s">
        <v>64</v>
      </c>
      <c r="I20" s="52">
        <f>AVERAGE(B20:E20)</f>
        <v>0.125</v>
      </c>
    </row>
    <row r="21" spans="1:9" x14ac:dyDescent="0.2">
      <c r="B21" s="30">
        <v>3</v>
      </c>
      <c r="C21" s="30">
        <v>3</v>
      </c>
      <c r="D21" s="30">
        <v>3</v>
      </c>
      <c r="E21" s="30">
        <v>3</v>
      </c>
      <c r="F21" s="30">
        <v>3</v>
      </c>
    </row>
    <row r="22" spans="1:9" x14ac:dyDescent="0.2">
      <c r="A22" s="33" t="s">
        <v>1</v>
      </c>
      <c r="B22" s="33">
        <f t="shared" ref="B22:F22" si="5">IF(B12&gt;=0.8,B7,"")</f>
        <v>4</v>
      </c>
      <c r="C22" s="33">
        <f t="shared" si="5"/>
        <v>4.5</v>
      </c>
      <c r="D22" s="33">
        <f t="shared" si="5"/>
        <v>5</v>
      </c>
      <c r="E22" s="33">
        <f t="shared" si="5"/>
        <v>4</v>
      </c>
      <c r="F22" s="33">
        <f t="shared" si="5"/>
        <v>17.5</v>
      </c>
    </row>
    <row r="24" spans="1:9" x14ac:dyDescent="0.2">
      <c r="B24" t="s">
        <v>81</v>
      </c>
      <c r="C24" t="s">
        <v>82</v>
      </c>
      <c r="D24" t="s">
        <v>84</v>
      </c>
      <c r="E24" t="s">
        <v>83</v>
      </c>
      <c r="F24" t="s">
        <v>85</v>
      </c>
    </row>
    <row r="25" spans="1:9" x14ac:dyDescent="0.2">
      <c r="A25" s="41" t="s">
        <v>59</v>
      </c>
      <c r="B25" t="s">
        <v>10</v>
      </c>
      <c r="C25" t="s">
        <v>10</v>
      </c>
      <c r="D25" t="s">
        <v>10</v>
      </c>
      <c r="E25" t="s">
        <v>10</v>
      </c>
      <c r="F25" t="s">
        <v>10</v>
      </c>
    </row>
    <row r="26" spans="1:9" x14ac:dyDescent="0.2">
      <c r="A26" t="s">
        <v>54</v>
      </c>
      <c r="B26">
        <v>3</v>
      </c>
      <c r="C26">
        <v>3</v>
      </c>
      <c r="D26">
        <v>3</v>
      </c>
      <c r="E26">
        <v>3</v>
      </c>
      <c r="F26">
        <f>SUM(B26:E26)</f>
        <v>12</v>
      </c>
    </row>
    <row r="27" spans="1:9" x14ac:dyDescent="0.2">
      <c r="A27" t="s">
        <v>56</v>
      </c>
      <c r="B27">
        <v>4</v>
      </c>
      <c r="C27">
        <v>4</v>
      </c>
      <c r="D27">
        <v>4</v>
      </c>
      <c r="E27">
        <v>3</v>
      </c>
      <c r="F27">
        <f>SUM(B27:E27)</f>
        <v>15</v>
      </c>
    </row>
    <row r="28" spans="1:9" x14ac:dyDescent="0.2">
      <c r="A28" s="31" t="s">
        <v>1</v>
      </c>
      <c r="B28">
        <f>AVERAGE(B26:B27)</f>
        <v>3.5</v>
      </c>
      <c r="C28">
        <f>AVERAGE(C26:C27)</f>
        <v>3.5</v>
      </c>
      <c r="D28">
        <f>AVERAGE(D26:D27)</f>
        <v>3.5</v>
      </c>
      <c r="E28">
        <f>AVERAGE(E26:E27)</f>
        <v>3</v>
      </c>
      <c r="F28">
        <f>AVERAGE(F26:F27)</f>
        <v>13.5</v>
      </c>
    </row>
    <row r="30" spans="1:9" ht="15.75" thickBot="1" x14ac:dyDescent="0.25"/>
    <row r="31" spans="1:9" ht="30" thickBot="1" x14ac:dyDescent="0.5">
      <c r="A31" s="23" t="s">
        <v>45</v>
      </c>
      <c r="B31" s="8">
        <f xml:space="preserve">  (B36*(((B42*(B38+B39))-(B42^2)-B38*B39)))/(B36-1)</f>
        <v>8</v>
      </c>
      <c r="C31" s="8">
        <f xml:space="preserve">  (C36*(((C42*(C38+C39))-(C42^2)-C38*C39)))/(C36-1)</f>
        <v>8</v>
      </c>
      <c r="D31" s="8">
        <f xml:space="preserve">  (D36*(((D42*(D38+D39))-(D42^2)-D38*D39)))/(D36-1)</f>
        <v>8</v>
      </c>
      <c r="E31" s="8">
        <f t="shared" ref="E31:F31" si="6" xml:space="preserve">  (E36*(((E42*(E38+E39))-(E42^2)-E38*E39)))/(E36-1)</f>
        <v>8</v>
      </c>
      <c r="F31" s="8">
        <f t="shared" si="6"/>
        <v>8</v>
      </c>
    </row>
    <row r="32" spans="1:9" ht="15.75" thickBot="1" x14ac:dyDescent="0.25"/>
    <row r="33" spans="1:8" ht="27" thickBot="1" x14ac:dyDescent="0.5">
      <c r="A33" s="26" t="s">
        <v>46</v>
      </c>
      <c r="B33" s="27">
        <f>1-(B41/(B31+0.0000000000001))</f>
        <v>0.93750000000000078</v>
      </c>
      <c r="C33" s="27">
        <f>1-(C41/(C31+0.0000000000001))</f>
        <v>0.93750000000000078</v>
      </c>
      <c r="D33" s="27">
        <f>1-(D41/(D31+0.0000000000001))</f>
        <v>0.93750000000000078</v>
      </c>
      <c r="E33" s="27">
        <f t="shared" ref="E33:F33" si="7">1-(E41/(E31+0.0000000000001))</f>
        <v>1</v>
      </c>
      <c r="F33" s="27">
        <f t="shared" si="7"/>
        <v>0.43750000000000699</v>
      </c>
      <c r="H33" s="43">
        <f>AVERAGE(B33:E33)</f>
        <v>0.95312500000000056</v>
      </c>
    </row>
    <row r="34" spans="1:8" ht="20.25" x14ac:dyDescent="0.3">
      <c r="A34" s="29" t="s">
        <v>48</v>
      </c>
      <c r="B34" s="28" t="str">
        <f>IF(B33&gt;=0.8,"*","")</f>
        <v>*</v>
      </c>
      <c r="C34" s="28" t="str">
        <f t="shared" ref="C34:F34" si="8">IF(C33&gt;=0.8,"*","")</f>
        <v>*</v>
      </c>
      <c r="D34" s="28" t="str">
        <f t="shared" si="8"/>
        <v>*</v>
      </c>
      <c r="E34" s="28" t="str">
        <f t="shared" si="8"/>
        <v>*</v>
      </c>
      <c r="F34" s="28" t="str">
        <f t="shared" si="8"/>
        <v/>
      </c>
    </row>
    <row r="35" spans="1:8" ht="15.75" thickBot="1" x14ac:dyDescent="0.25"/>
    <row r="36" spans="1:8" x14ac:dyDescent="0.2">
      <c r="B36" s="10">
        <f>COUNT(B26:B27)</f>
        <v>2</v>
      </c>
      <c r="C36" s="10">
        <f>COUNT(C26:C27)</f>
        <v>2</v>
      </c>
      <c r="D36" s="10">
        <f>COUNT(D26:D27)</f>
        <v>2</v>
      </c>
      <c r="E36" s="10">
        <f>COUNT(E26:E27)</f>
        <v>2</v>
      </c>
      <c r="F36" s="10">
        <f>COUNT(F26:F27)</f>
        <v>2</v>
      </c>
    </row>
    <row r="37" spans="1:8" x14ac:dyDescent="0.2">
      <c r="B37" s="25">
        <f>B42</f>
        <v>3</v>
      </c>
      <c r="C37" s="11">
        <f t="shared" ref="C37:F37" si="9">C42</f>
        <v>3</v>
      </c>
      <c r="D37" s="11">
        <f t="shared" si="9"/>
        <v>3</v>
      </c>
      <c r="E37" s="11">
        <f t="shared" si="9"/>
        <v>3</v>
      </c>
      <c r="F37" s="11">
        <f t="shared" si="9"/>
        <v>3</v>
      </c>
    </row>
    <row r="38" spans="1:8" x14ac:dyDescent="0.2">
      <c r="B38" s="11">
        <v>5</v>
      </c>
      <c r="C38" s="11">
        <v>5</v>
      </c>
      <c r="D38" s="11">
        <v>5</v>
      </c>
      <c r="E38" s="11">
        <v>5</v>
      </c>
      <c r="F38" s="11">
        <v>5</v>
      </c>
    </row>
    <row r="39" spans="1:8" ht="15.75" thickBot="1" x14ac:dyDescent="0.25">
      <c r="B39" s="12">
        <v>1</v>
      </c>
      <c r="C39" s="12">
        <v>1</v>
      </c>
      <c r="D39" s="12">
        <v>1</v>
      </c>
      <c r="E39" s="12">
        <v>1</v>
      </c>
      <c r="F39" s="12">
        <v>1</v>
      </c>
    </row>
    <row r="40" spans="1:8" ht="15.75" thickBot="1" x14ac:dyDescent="0.25"/>
    <row r="41" spans="1:8" ht="15.75" thickBot="1" x14ac:dyDescent="0.25">
      <c r="A41" s="32" t="s">
        <v>21</v>
      </c>
      <c r="B41" s="14">
        <f>VAR(B26:B27)</f>
        <v>0.5</v>
      </c>
      <c r="C41" s="14">
        <f>VAR(C26:C27)</f>
        <v>0.5</v>
      </c>
      <c r="D41" s="14">
        <f>VAR(D26:D27)</f>
        <v>0.5</v>
      </c>
      <c r="E41" s="14">
        <f>VAR(E26:E27)</f>
        <v>0</v>
      </c>
      <c r="F41" s="14">
        <f>VAR(F26:F27)</f>
        <v>4.5</v>
      </c>
    </row>
    <row r="42" spans="1:8" x14ac:dyDescent="0.2">
      <c r="B42" s="30">
        <v>3</v>
      </c>
      <c r="C42" s="30">
        <v>3</v>
      </c>
      <c r="D42" s="30">
        <v>3</v>
      </c>
      <c r="E42" s="30">
        <v>3</v>
      </c>
      <c r="F42" s="30">
        <v>3</v>
      </c>
    </row>
    <row r="43" spans="1:8" x14ac:dyDescent="0.2">
      <c r="A43" s="33" t="s">
        <v>1</v>
      </c>
      <c r="B43" s="33">
        <f>IF(B33&gt;=0.8,B28,"")</f>
        <v>3.5</v>
      </c>
      <c r="C43" s="33">
        <f t="shared" ref="C43:F43" si="10">IF(C33&gt;=0.8,C28,"")</f>
        <v>3.5</v>
      </c>
      <c r="D43" s="33">
        <f t="shared" si="10"/>
        <v>3.5</v>
      </c>
      <c r="E43" s="33">
        <f t="shared" si="10"/>
        <v>3</v>
      </c>
      <c r="F43" s="33" t="str">
        <f t="shared" si="10"/>
        <v/>
      </c>
    </row>
    <row r="45" spans="1:8" x14ac:dyDescent="0.2">
      <c r="B45" t="s">
        <v>81</v>
      </c>
      <c r="C45" t="s">
        <v>82</v>
      </c>
      <c r="D45" t="s">
        <v>84</v>
      </c>
      <c r="E45" t="s">
        <v>83</v>
      </c>
      <c r="F45" t="s">
        <v>85</v>
      </c>
    </row>
    <row r="46" spans="1:8" x14ac:dyDescent="0.2">
      <c r="A46" s="41" t="s">
        <v>61</v>
      </c>
      <c r="B46" t="s">
        <v>10</v>
      </c>
      <c r="C46" t="s">
        <v>10</v>
      </c>
      <c r="D46" t="s">
        <v>10</v>
      </c>
      <c r="E46" t="s">
        <v>10</v>
      </c>
      <c r="F46" t="s">
        <v>10</v>
      </c>
    </row>
    <row r="47" spans="1:8" x14ac:dyDescent="0.2">
      <c r="A47" t="s">
        <v>54</v>
      </c>
      <c r="B47">
        <v>3</v>
      </c>
      <c r="C47">
        <v>4</v>
      </c>
      <c r="D47">
        <v>4</v>
      </c>
      <c r="E47">
        <v>4</v>
      </c>
      <c r="F47">
        <f>SUM(B47:E47)</f>
        <v>15</v>
      </c>
    </row>
    <row r="48" spans="1:8" x14ac:dyDescent="0.2">
      <c r="A48" t="s">
        <v>56</v>
      </c>
      <c r="B48">
        <v>4</v>
      </c>
      <c r="C48">
        <v>4</v>
      </c>
      <c r="D48">
        <v>4</v>
      </c>
      <c r="E48">
        <v>3</v>
      </c>
      <c r="F48">
        <f t="shared" ref="F48:F49" si="11">SUM(B48:E48)</f>
        <v>15</v>
      </c>
    </row>
    <row r="49" spans="1:8" x14ac:dyDescent="0.2">
      <c r="A49" s="31" t="s">
        <v>1</v>
      </c>
      <c r="B49">
        <f>AVERAGE(B47:B48)</f>
        <v>3.5</v>
      </c>
      <c r="C49">
        <f>AVERAGE(C47:C48)</f>
        <v>4</v>
      </c>
      <c r="D49">
        <f>AVERAGE(D47:D48)</f>
        <v>4</v>
      </c>
      <c r="E49">
        <f>AVERAGE(E47:E48)</f>
        <v>3.5</v>
      </c>
      <c r="F49">
        <f t="shared" si="11"/>
        <v>15</v>
      </c>
    </row>
    <row r="51" spans="1:8" ht="15.75" thickBot="1" x14ac:dyDescent="0.25"/>
    <row r="52" spans="1:8" ht="30" thickBot="1" x14ac:dyDescent="0.5">
      <c r="A52" s="23" t="s">
        <v>45</v>
      </c>
      <c r="B52" s="8">
        <f xml:space="preserve">  (B57*(((B63*(B59+B60))-(B63^2)-B59*B60)))/(B57-1)</f>
        <v>8</v>
      </c>
      <c r="C52" s="8">
        <f xml:space="preserve">  (C57*(((C63*(C59+C60))-(C63^2)-C59*C60)))/(C57-1)</f>
        <v>8</v>
      </c>
      <c r="D52" s="8">
        <f xml:space="preserve">  (D57*(((D63*(D59+D60))-(D63^2)-D59*D60)))/(D57-1)</f>
        <v>8</v>
      </c>
      <c r="E52" s="8">
        <f t="shared" ref="E52:F52" si="12" xml:space="preserve">  (E57*(((E63*(E59+E60))-(E63^2)-E59*E60)))/(E57-1)</f>
        <v>8</v>
      </c>
      <c r="F52" s="8">
        <f t="shared" si="12"/>
        <v>8</v>
      </c>
    </row>
    <row r="53" spans="1:8" ht="15.75" thickBot="1" x14ac:dyDescent="0.25"/>
    <row r="54" spans="1:8" ht="27" thickBot="1" x14ac:dyDescent="0.5">
      <c r="A54" s="26" t="s">
        <v>46</v>
      </c>
      <c r="B54" s="27">
        <f>1-(B62/(B52+0.0000000000001))</f>
        <v>0.93750000000000078</v>
      </c>
      <c r="C54" s="27">
        <f t="shared" ref="C54" si="13">1-(C62/(C52+0.0000000000001))</f>
        <v>1</v>
      </c>
      <c r="D54" s="27">
        <f>1-(D62/(D52+0.0000000000001))</f>
        <v>1</v>
      </c>
      <c r="E54" s="27">
        <f t="shared" ref="E54:F54" si="14">1-(E62/(E52+0.0000000000001))</f>
        <v>0.93750000000000078</v>
      </c>
      <c r="F54" s="27">
        <f t="shared" si="14"/>
        <v>1</v>
      </c>
      <c r="H54" s="43">
        <f>AVERAGE(B54:E54)</f>
        <v>0.96875000000000044</v>
      </c>
    </row>
    <row r="55" spans="1:8" ht="20.25" x14ac:dyDescent="0.3">
      <c r="A55" s="29" t="s">
        <v>48</v>
      </c>
      <c r="B55" s="28" t="str">
        <f>IF(B54&gt;=0.8,"*","")</f>
        <v>*</v>
      </c>
      <c r="C55" s="28" t="str">
        <f t="shared" ref="C55:F55" si="15">IF(C54&gt;=0.8,"*","")</f>
        <v>*</v>
      </c>
      <c r="D55" s="28" t="str">
        <f t="shared" si="15"/>
        <v>*</v>
      </c>
      <c r="E55" s="28" t="str">
        <f t="shared" si="15"/>
        <v>*</v>
      </c>
      <c r="F55" s="28" t="str">
        <f t="shared" si="15"/>
        <v>*</v>
      </c>
    </row>
    <row r="56" spans="1:8" ht="15.75" thickBot="1" x14ac:dyDescent="0.25"/>
    <row r="57" spans="1:8" x14ac:dyDescent="0.2">
      <c r="B57" s="10">
        <f>COUNT(B47:B48)</f>
        <v>2</v>
      </c>
      <c r="C57" s="10">
        <f>COUNT(C47:C48)</f>
        <v>2</v>
      </c>
      <c r="D57" s="10">
        <f>COUNT(D47:D48)</f>
        <v>2</v>
      </c>
      <c r="E57" s="10">
        <f>COUNT(E47:E48)</f>
        <v>2</v>
      </c>
      <c r="F57" s="10">
        <f>COUNT(F47:F48)</f>
        <v>2</v>
      </c>
    </row>
    <row r="58" spans="1:8" x14ac:dyDescent="0.2">
      <c r="B58" s="25">
        <f>B63</f>
        <v>3</v>
      </c>
      <c r="C58" s="11">
        <f t="shared" ref="C58:F58" si="16">C63</f>
        <v>3</v>
      </c>
      <c r="D58" s="11">
        <f t="shared" si="16"/>
        <v>3</v>
      </c>
      <c r="E58" s="11">
        <f t="shared" si="16"/>
        <v>3</v>
      </c>
      <c r="F58" s="11">
        <f t="shared" si="16"/>
        <v>3</v>
      </c>
    </row>
    <row r="59" spans="1:8" x14ac:dyDescent="0.2">
      <c r="B59" s="11">
        <v>5</v>
      </c>
      <c r="C59" s="11">
        <v>5</v>
      </c>
      <c r="D59" s="11">
        <v>5</v>
      </c>
      <c r="E59" s="11">
        <v>5</v>
      </c>
      <c r="F59" s="11">
        <v>5</v>
      </c>
    </row>
    <row r="60" spans="1:8" ht="15.75" thickBot="1" x14ac:dyDescent="0.25">
      <c r="B60" s="12">
        <v>1</v>
      </c>
      <c r="C60" s="12">
        <v>1</v>
      </c>
      <c r="D60" s="12">
        <v>1</v>
      </c>
      <c r="E60" s="12">
        <v>1</v>
      </c>
      <c r="F60" s="12">
        <v>1</v>
      </c>
    </row>
    <row r="61" spans="1:8" ht="15.75" thickBot="1" x14ac:dyDescent="0.25"/>
    <row r="62" spans="1:8" ht="15.75" thickBot="1" x14ac:dyDescent="0.25">
      <c r="A62" s="32" t="s">
        <v>21</v>
      </c>
      <c r="B62" s="14">
        <f>VAR(B47:B48)</f>
        <v>0.5</v>
      </c>
      <c r="C62" s="14">
        <f>VAR(C47:C48)</f>
        <v>0</v>
      </c>
      <c r="D62" s="14">
        <f>VAR(D47:D48)</f>
        <v>0</v>
      </c>
      <c r="E62" s="14">
        <f>VAR(E47:E48)</f>
        <v>0.5</v>
      </c>
      <c r="F62" s="14">
        <f>VAR(F47:F48)</f>
        <v>0</v>
      </c>
    </row>
    <row r="63" spans="1:8" x14ac:dyDescent="0.2">
      <c r="B63" s="30">
        <v>3</v>
      </c>
      <c r="C63" s="30">
        <v>3</v>
      </c>
      <c r="D63" s="30">
        <v>3</v>
      </c>
      <c r="E63" s="30">
        <v>3</v>
      </c>
      <c r="F63" s="30">
        <v>3</v>
      </c>
    </row>
    <row r="64" spans="1:8" x14ac:dyDescent="0.2">
      <c r="A64" s="33" t="s">
        <v>1</v>
      </c>
      <c r="B64" s="33">
        <f t="shared" ref="B64:F64" si="17">IF(B54&gt;=0.8,B49,"")</f>
        <v>3.5</v>
      </c>
      <c r="C64" s="33">
        <f t="shared" si="17"/>
        <v>4</v>
      </c>
      <c r="D64" s="33">
        <f t="shared" si="17"/>
        <v>4</v>
      </c>
      <c r="E64" s="33">
        <f t="shared" si="17"/>
        <v>3.5</v>
      </c>
      <c r="F64" s="33">
        <f t="shared" si="17"/>
        <v>15</v>
      </c>
    </row>
    <row r="66" spans="1:8" x14ac:dyDescent="0.2">
      <c r="B66" t="s">
        <v>81</v>
      </c>
      <c r="C66" t="s">
        <v>82</v>
      </c>
      <c r="D66" t="s">
        <v>84</v>
      </c>
      <c r="E66" t="s">
        <v>83</v>
      </c>
      <c r="F66" t="s">
        <v>85</v>
      </c>
    </row>
    <row r="67" spans="1:8" x14ac:dyDescent="0.2">
      <c r="A67" s="41" t="s">
        <v>62</v>
      </c>
      <c r="B67" t="s">
        <v>10</v>
      </c>
      <c r="C67" t="s">
        <v>10</v>
      </c>
      <c r="D67" t="s">
        <v>10</v>
      </c>
      <c r="E67" t="s">
        <v>10</v>
      </c>
      <c r="F67" t="s">
        <v>10</v>
      </c>
    </row>
    <row r="68" spans="1:8" x14ac:dyDescent="0.2">
      <c r="A68" t="s">
        <v>54</v>
      </c>
      <c r="B68">
        <v>3</v>
      </c>
      <c r="C68">
        <v>4</v>
      </c>
      <c r="D68">
        <v>4</v>
      </c>
      <c r="E68">
        <v>3</v>
      </c>
      <c r="F68">
        <f>SUM(B68:E68)</f>
        <v>14</v>
      </c>
    </row>
    <row r="69" spans="1:8" x14ac:dyDescent="0.2">
      <c r="A69" t="s">
        <v>56</v>
      </c>
      <c r="B69">
        <v>3</v>
      </c>
      <c r="C69">
        <v>4</v>
      </c>
      <c r="D69">
        <v>3</v>
      </c>
      <c r="E69">
        <v>3</v>
      </c>
      <c r="F69">
        <f t="shared" ref="F69:F71" si="18">SUM(B69:E69)</f>
        <v>13</v>
      </c>
    </row>
    <row r="70" spans="1:8" x14ac:dyDescent="0.2">
      <c r="A70" t="s">
        <v>57</v>
      </c>
      <c r="B70">
        <v>5</v>
      </c>
      <c r="C70">
        <v>4</v>
      </c>
      <c r="D70">
        <v>4</v>
      </c>
      <c r="E70">
        <v>4</v>
      </c>
      <c r="F70">
        <f t="shared" si="18"/>
        <v>17</v>
      </c>
    </row>
    <row r="71" spans="1:8" x14ac:dyDescent="0.2">
      <c r="A71" t="s">
        <v>58</v>
      </c>
      <c r="B71">
        <v>3</v>
      </c>
      <c r="C71">
        <v>3</v>
      </c>
      <c r="D71">
        <v>3</v>
      </c>
      <c r="E71">
        <v>3</v>
      </c>
      <c r="F71">
        <f t="shared" si="18"/>
        <v>12</v>
      </c>
    </row>
    <row r="72" spans="1:8" x14ac:dyDescent="0.2">
      <c r="A72" t="s">
        <v>60</v>
      </c>
      <c r="B72">
        <v>3</v>
      </c>
      <c r="C72">
        <v>3</v>
      </c>
      <c r="D72">
        <v>4</v>
      </c>
      <c r="E72">
        <v>2</v>
      </c>
      <c r="F72">
        <f>SUM(B72:E72)</f>
        <v>12</v>
      </c>
    </row>
    <row r="73" spans="1:8" x14ac:dyDescent="0.2">
      <c r="A73" s="31" t="s">
        <v>1</v>
      </c>
      <c r="B73">
        <f t="shared" ref="B73:F73" si="19">AVERAGE(B68:B72)</f>
        <v>3.4</v>
      </c>
      <c r="C73">
        <f t="shared" si="19"/>
        <v>3.6</v>
      </c>
      <c r="D73">
        <f>AVERAGE(D68:D72)</f>
        <v>3.6</v>
      </c>
      <c r="E73">
        <f t="shared" si="19"/>
        <v>3</v>
      </c>
      <c r="F73">
        <f t="shared" si="19"/>
        <v>13.6</v>
      </c>
    </row>
    <row r="75" spans="1:8" ht="15.75" thickBot="1" x14ac:dyDescent="0.25"/>
    <row r="76" spans="1:8" ht="30" thickBot="1" x14ac:dyDescent="0.5">
      <c r="A76" s="23" t="s">
        <v>45</v>
      </c>
      <c r="B76" s="8">
        <f xml:space="preserve">  (B81*(((B87*(B83+B84))-(B87^2)-B83*B84)))/(B81-1)</f>
        <v>5</v>
      </c>
      <c r="C76" s="8">
        <f xml:space="preserve">  (C81*(((C87*(C83+C84))-(C87^2)-C83*C84)))/(C81-1)</f>
        <v>5</v>
      </c>
      <c r="D76" s="8">
        <f xml:space="preserve">  (D81*(((D87*(D83+D84))-(D87^2)-D83*D84)))/(D81-1)</f>
        <v>5</v>
      </c>
      <c r="E76" s="8">
        <f t="shared" ref="E76:F76" si="20" xml:space="preserve">  (E81*(((E87*(E83+E84))-(E87^2)-E83*E84)))/(E81-1)</f>
        <v>5</v>
      </c>
      <c r="F76" s="8">
        <f t="shared" si="20"/>
        <v>5</v>
      </c>
    </row>
    <row r="77" spans="1:8" ht="15.75" thickBot="1" x14ac:dyDescent="0.25"/>
    <row r="78" spans="1:8" ht="27" thickBot="1" x14ac:dyDescent="0.5">
      <c r="A78" s="26" t="s">
        <v>46</v>
      </c>
      <c r="B78" s="27">
        <f>1-(B86/(B76+0.0000000000001))</f>
        <v>0.84000000000000308</v>
      </c>
      <c r="C78" s="27">
        <f t="shared" ref="C78" si="21">1-(C86/(C76+0.0000000000001))</f>
        <v>0.94000000000000106</v>
      </c>
      <c r="D78" s="27">
        <f>1-(D86/(D76+0.0000000000001))</f>
        <v>0.94000000000000106</v>
      </c>
      <c r="E78" s="27">
        <f t="shared" ref="E78:F78" si="22">1-(E86/(E76+0.0000000000001))</f>
        <v>0.90000000000000202</v>
      </c>
      <c r="F78" s="27">
        <f t="shared" si="22"/>
        <v>0.140000000000015</v>
      </c>
      <c r="H78" s="43">
        <f>AVERAGE(B78:E78)</f>
        <v>0.9050000000000018</v>
      </c>
    </row>
    <row r="79" spans="1:8" ht="20.25" x14ac:dyDescent="0.3">
      <c r="A79" s="29" t="s">
        <v>48</v>
      </c>
      <c r="B79" s="28" t="str">
        <f>IF(B78&gt;=0.8,"*","")</f>
        <v>*</v>
      </c>
      <c r="C79" s="28" t="str">
        <f t="shared" ref="C79:F79" si="23">IF(C78&gt;=0.8,"*","")</f>
        <v>*</v>
      </c>
      <c r="D79" s="28" t="str">
        <f t="shared" si="23"/>
        <v>*</v>
      </c>
      <c r="E79" s="28" t="str">
        <f t="shared" si="23"/>
        <v>*</v>
      </c>
      <c r="F79" s="28" t="str">
        <f t="shared" si="23"/>
        <v/>
      </c>
    </row>
    <row r="80" spans="1:8" ht="15.75" thickBot="1" x14ac:dyDescent="0.25"/>
    <row r="81" spans="1:6" x14ac:dyDescent="0.2">
      <c r="B81" s="10">
        <f>COUNT(B68:B72)</f>
        <v>5</v>
      </c>
      <c r="C81" s="10">
        <f t="shared" ref="C81:F81" si="24">COUNT(C68:C72)</f>
        <v>5</v>
      </c>
      <c r="D81" s="10">
        <f t="shared" si="24"/>
        <v>5</v>
      </c>
      <c r="E81" s="10">
        <f t="shared" si="24"/>
        <v>5</v>
      </c>
      <c r="F81" s="10">
        <f t="shared" si="24"/>
        <v>5</v>
      </c>
    </row>
    <row r="82" spans="1:6" x14ac:dyDescent="0.2">
      <c r="B82" s="25">
        <f>B87</f>
        <v>3</v>
      </c>
      <c r="C82" s="11">
        <f t="shared" ref="C82:F82" si="25">C87</f>
        <v>3</v>
      </c>
      <c r="D82" s="11">
        <f t="shared" si="25"/>
        <v>3</v>
      </c>
      <c r="E82" s="11">
        <f t="shared" si="25"/>
        <v>3</v>
      </c>
      <c r="F82" s="11">
        <f t="shared" si="25"/>
        <v>3</v>
      </c>
    </row>
    <row r="83" spans="1:6" x14ac:dyDescent="0.2">
      <c r="B83" s="11">
        <v>5</v>
      </c>
      <c r="C83" s="11">
        <v>5</v>
      </c>
      <c r="D83" s="11">
        <v>5</v>
      </c>
      <c r="E83" s="11">
        <v>5</v>
      </c>
      <c r="F83" s="11">
        <v>5</v>
      </c>
    </row>
    <row r="84" spans="1:6" ht="15.75" thickBot="1" x14ac:dyDescent="0.25">
      <c r="B84" s="12">
        <v>1</v>
      </c>
      <c r="C84" s="12">
        <v>1</v>
      </c>
      <c r="D84" s="12">
        <v>1</v>
      </c>
      <c r="E84" s="12">
        <v>1</v>
      </c>
      <c r="F84" s="12">
        <v>1</v>
      </c>
    </row>
    <row r="85" spans="1:6" ht="15.75" thickBot="1" x14ac:dyDescent="0.25"/>
    <row r="86" spans="1:6" ht="15.75" thickBot="1" x14ac:dyDescent="0.25">
      <c r="A86" s="32" t="s">
        <v>21</v>
      </c>
      <c r="B86" s="14">
        <f>VAR(B68:B72)</f>
        <v>0.80000000000000071</v>
      </c>
      <c r="C86" s="14">
        <f t="shared" ref="C86:F86" si="26">VAR(C68:C72)</f>
        <v>0.30000000000000071</v>
      </c>
      <c r="D86" s="14">
        <f>VAR(D68:D72)</f>
        <v>0.30000000000000071</v>
      </c>
      <c r="E86" s="14">
        <f t="shared" si="26"/>
        <v>0.5</v>
      </c>
      <c r="F86" s="14">
        <f t="shared" si="26"/>
        <v>4.3000000000000114</v>
      </c>
    </row>
    <row r="87" spans="1:6" x14ac:dyDescent="0.2">
      <c r="B87" s="30">
        <v>3</v>
      </c>
      <c r="C87" s="30">
        <v>3</v>
      </c>
      <c r="D87" s="30">
        <v>3</v>
      </c>
      <c r="E87" s="30">
        <v>3</v>
      </c>
      <c r="F87" s="30">
        <v>3</v>
      </c>
    </row>
    <row r="88" spans="1:6" x14ac:dyDescent="0.2">
      <c r="A88" s="33" t="s">
        <v>1</v>
      </c>
      <c r="B88" s="33">
        <f t="shared" ref="B88:F88" si="27">IF(B78&gt;=0.8,B73,"")</f>
        <v>3.4</v>
      </c>
      <c r="C88" s="33">
        <f t="shared" si="27"/>
        <v>3.6</v>
      </c>
      <c r="D88" s="33">
        <f t="shared" si="27"/>
        <v>3.6</v>
      </c>
      <c r="E88" s="33">
        <f t="shared" si="27"/>
        <v>3</v>
      </c>
      <c r="F88" s="33" t="str">
        <f t="shared" si="27"/>
        <v/>
      </c>
    </row>
    <row r="90" spans="1:6" x14ac:dyDescent="0.2">
      <c r="B90" t="s">
        <v>81</v>
      </c>
      <c r="C90" t="s">
        <v>82</v>
      </c>
      <c r="D90" t="s">
        <v>84</v>
      </c>
      <c r="E90" t="s">
        <v>83</v>
      </c>
      <c r="F90" t="s">
        <v>85</v>
      </c>
    </row>
    <row r="91" spans="1:6" x14ac:dyDescent="0.2">
      <c r="A91" s="41" t="s">
        <v>63</v>
      </c>
      <c r="B91" t="s">
        <v>10</v>
      </c>
      <c r="C91" t="s">
        <v>10</v>
      </c>
      <c r="D91" t="s">
        <v>10</v>
      </c>
      <c r="E91" t="s">
        <v>10</v>
      </c>
      <c r="F91" t="s">
        <v>10</v>
      </c>
    </row>
    <row r="92" spans="1:6" x14ac:dyDescent="0.2">
      <c r="A92" t="s">
        <v>54</v>
      </c>
      <c r="B92" s="67">
        <v>4</v>
      </c>
      <c r="C92" s="67">
        <v>4</v>
      </c>
      <c r="D92" s="67">
        <v>3</v>
      </c>
      <c r="E92" s="67">
        <v>2</v>
      </c>
      <c r="F92">
        <f>SUM(B92:E92)</f>
        <v>13</v>
      </c>
    </row>
    <row r="93" spans="1:6" x14ac:dyDescent="0.2">
      <c r="A93" t="s">
        <v>56</v>
      </c>
      <c r="B93" s="67">
        <v>4</v>
      </c>
      <c r="C93" s="67">
        <v>4</v>
      </c>
      <c r="D93" s="67">
        <v>4</v>
      </c>
      <c r="E93" s="67">
        <v>3</v>
      </c>
      <c r="F93">
        <f t="shared" ref="F93" si="28">SUM(B93:E93)</f>
        <v>15</v>
      </c>
    </row>
    <row r="94" spans="1:6" x14ac:dyDescent="0.2">
      <c r="A94" s="31" t="s">
        <v>1</v>
      </c>
      <c r="B94">
        <f>AVERAGE(B92:B93)</f>
        <v>4</v>
      </c>
      <c r="C94">
        <f>AVERAGE(C92:C93)</f>
        <v>4</v>
      </c>
      <c r="D94">
        <f>AVERAGE(D92:D93)</f>
        <v>3.5</v>
      </c>
      <c r="E94">
        <f>AVERAGE(E92:E93)</f>
        <v>2.5</v>
      </c>
      <c r="F94" t="s">
        <v>122</v>
      </c>
    </row>
    <row r="96" spans="1:6" ht="15.75" thickBot="1" x14ac:dyDescent="0.25"/>
    <row r="97" spans="1:8" ht="30" thickBot="1" x14ac:dyDescent="0.5">
      <c r="A97" s="23" t="s">
        <v>45</v>
      </c>
      <c r="B97" s="8">
        <f xml:space="preserve">  (B102*(((B108*(B104+B105))-(B108^2)-B104*B105)))/(B102-1)</f>
        <v>8</v>
      </c>
      <c r="C97" s="8">
        <f xml:space="preserve">  (C102*(((C108*(C104+C105))-(C108^2)-C104*C105)))/(C102-1)</f>
        <v>8</v>
      </c>
      <c r="D97" s="8">
        <f xml:space="preserve">  (D102*(((D108*(D104+D105))-(D108^2)-D104*D105)))/(D102-1)</f>
        <v>8</v>
      </c>
      <c r="E97" s="8">
        <f t="shared" ref="E97:F97" si="29" xml:space="preserve">  (E102*(((E108*(E104+E105))-(E108^2)-E104*E105)))/(E102-1)</f>
        <v>8</v>
      </c>
      <c r="F97" s="8">
        <f t="shared" si="29"/>
        <v>8</v>
      </c>
    </row>
    <row r="98" spans="1:8" ht="15.75" thickBot="1" x14ac:dyDescent="0.25"/>
    <row r="99" spans="1:8" ht="27" thickBot="1" x14ac:dyDescent="0.5">
      <c r="A99" s="26" t="s">
        <v>46</v>
      </c>
      <c r="B99" s="27">
        <f>1-(B107/(B97+0.0000000000001))</f>
        <v>1</v>
      </c>
      <c r="C99" s="27">
        <f t="shared" ref="C99" si="30">1-(C107/(C97+0.0000000000001))</f>
        <v>1</v>
      </c>
      <c r="D99" s="27">
        <f>1-(D107/(D97+0.0000000000001))</f>
        <v>0.93750000000000078</v>
      </c>
      <c r="E99" s="27">
        <f t="shared" ref="E99" si="31">1-(E107/(E97+0.0000000000001))</f>
        <v>0.93750000000000078</v>
      </c>
      <c r="F99" s="27">
        <f>1-(F107/(F97+0.0000000000001))</f>
        <v>0.75000000000000311</v>
      </c>
      <c r="H99" s="43">
        <f>AVERAGE(B99:E99)</f>
        <v>0.96875000000000044</v>
      </c>
    </row>
    <row r="100" spans="1:8" ht="20.25" x14ac:dyDescent="0.3">
      <c r="A100" s="29" t="s">
        <v>48</v>
      </c>
      <c r="B100" s="28" t="str">
        <f>IF(B99&gt;=0.8,"*","")</f>
        <v>*</v>
      </c>
      <c r="C100" s="28" t="str">
        <f t="shared" ref="C100:F100" si="32">IF(C99&gt;=0.8,"*","")</f>
        <v>*</v>
      </c>
      <c r="D100" s="28" t="str">
        <f t="shared" si="32"/>
        <v>*</v>
      </c>
      <c r="E100" s="28" t="str">
        <f t="shared" si="32"/>
        <v>*</v>
      </c>
      <c r="F100" s="28" t="str">
        <f t="shared" si="32"/>
        <v/>
      </c>
    </row>
    <row r="101" spans="1:8" ht="15.75" thickBot="1" x14ac:dyDescent="0.25"/>
    <row r="102" spans="1:8" x14ac:dyDescent="0.2">
      <c r="B102" s="10">
        <f>COUNT(B92:B93)</f>
        <v>2</v>
      </c>
      <c r="C102" s="10">
        <f>COUNT(C92:C93)</f>
        <v>2</v>
      </c>
      <c r="D102" s="10">
        <f>COUNT(D92:D93)</f>
        <v>2</v>
      </c>
      <c r="E102" s="10">
        <f>COUNT(E92:E93)</f>
        <v>2</v>
      </c>
      <c r="F102" s="10">
        <f>COUNT(F92:F93)</f>
        <v>2</v>
      </c>
    </row>
    <row r="103" spans="1:8" x14ac:dyDescent="0.2">
      <c r="B103" s="25">
        <f>B108</f>
        <v>3</v>
      </c>
      <c r="C103" s="11">
        <f t="shared" ref="C103:F103" si="33">C108</f>
        <v>3</v>
      </c>
      <c r="D103" s="11">
        <f t="shared" si="33"/>
        <v>3</v>
      </c>
      <c r="E103" s="11">
        <f t="shared" si="33"/>
        <v>3</v>
      </c>
      <c r="F103" s="11">
        <f t="shared" si="33"/>
        <v>3</v>
      </c>
    </row>
    <row r="104" spans="1:8" x14ac:dyDescent="0.2">
      <c r="B104" s="11">
        <v>5</v>
      </c>
      <c r="C104" s="11">
        <v>5</v>
      </c>
      <c r="D104" s="11">
        <v>5</v>
      </c>
      <c r="E104" s="11">
        <v>5</v>
      </c>
      <c r="F104" s="11">
        <v>5</v>
      </c>
    </row>
    <row r="105" spans="1:8" ht="15.75" thickBot="1" x14ac:dyDescent="0.25">
      <c r="B105" s="12">
        <v>1</v>
      </c>
      <c r="C105" s="12">
        <v>1</v>
      </c>
      <c r="D105" s="12">
        <v>1</v>
      </c>
      <c r="E105" s="12">
        <v>1</v>
      </c>
      <c r="F105" s="12">
        <v>1</v>
      </c>
    </row>
    <row r="106" spans="1:8" ht="15.75" thickBot="1" x14ac:dyDescent="0.25"/>
    <row r="107" spans="1:8" ht="15.75" thickBot="1" x14ac:dyDescent="0.25">
      <c r="A107" s="32" t="s">
        <v>21</v>
      </c>
      <c r="B107" s="14">
        <f>VAR(B92:B93)</f>
        <v>0</v>
      </c>
      <c r="C107" s="14">
        <f>VAR(C92:C93)</f>
        <v>0</v>
      </c>
      <c r="D107" s="14">
        <f>VAR(D92:D93)</f>
        <v>0.5</v>
      </c>
      <c r="E107" s="14">
        <f>VAR(E92:E93)</f>
        <v>0.5</v>
      </c>
      <c r="F107" s="14">
        <f>VAR(F92:F93)</f>
        <v>2</v>
      </c>
    </row>
    <row r="108" spans="1:8" x14ac:dyDescent="0.2">
      <c r="B108" s="30">
        <v>3</v>
      </c>
      <c r="C108" s="30">
        <v>3</v>
      </c>
      <c r="D108" s="30">
        <v>3</v>
      </c>
      <c r="E108" s="30">
        <v>3</v>
      </c>
      <c r="F108" s="30">
        <v>3</v>
      </c>
    </row>
    <row r="109" spans="1:8" x14ac:dyDescent="0.2">
      <c r="A109" s="33" t="s">
        <v>1</v>
      </c>
      <c r="B109" s="33">
        <f t="shared" ref="B109:E109" si="34">IF(B99&gt;=0.8,B94,"")</f>
        <v>4</v>
      </c>
      <c r="C109" s="33">
        <f t="shared" si="34"/>
        <v>4</v>
      </c>
      <c r="D109" s="33">
        <f t="shared" si="34"/>
        <v>3.5</v>
      </c>
      <c r="E109" s="33">
        <f t="shared" si="34"/>
        <v>2.5</v>
      </c>
      <c r="F109" s="33" t="str">
        <f>IF(F99&gt;=0.8,F94,"")</f>
        <v/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9"/>
  <sheetViews>
    <sheetView topLeftCell="A78" workbookViewId="0">
      <selection activeCell="D112" sqref="D112"/>
    </sheetView>
  </sheetViews>
  <sheetFormatPr defaultRowHeight="15" x14ac:dyDescent="0.2"/>
  <sheetData>
    <row r="1" spans="1:7" ht="31.5" x14ac:dyDescent="0.55000000000000004">
      <c r="A1" s="9" t="s">
        <v>26</v>
      </c>
    </row>
    <row r="3" spans="1:7" x14ac:dyDescent="0.2">
      <c r="B3" t="s">
        <v>86</v>
      </c>
      <c r="C3" t="s">
        <v>87</v>
      </c>
      <c r="D3" t="s">
        <v>88</v>
      </c>
      <c r="E3" t="s">
        <v>89</v>
      </c>
    </row>
    <row r="4" spans="1:7" x14ac:dyDescent="0.2">
      <c r="A4" s="41" t="s">
        <v>55</v>
      </c>
      <c r="B4" t="s">
        <v>10</v>
      </c>
      <c r="C4" t="s">
        <v>10</v>
      </c>
      <c r="D4" t="s">
        <v>10</v>
      </c>
      <c r="E4" t="s">
        <v>10</v>
      </c>
    </row>
    <row r="5" spans="1:7" x14ac:dyDescent="0.2">
      <c r="A5" t="s">
        <v>54</v>
      </c>
      <c r="B5" s="67">
        <v>5</v>
      </c>
      <c r="C5" s="67">
        <v>5</v>
      </c>
      <c r="D5" s="67">
        <v>4</v>
      </c>
      <c r="E5" s="44">
        <f>SUM(B5:D5)</f>
        <v>14</v>
      </c>
    </row>
    <row r="6" spans="1:7" x14ac:dyDescent="0.2">
      <c r="A6" t="s">
        <v>56</v>
      </c>
      <c r="B6" s="67">
        <v>4</v>
      </c>
      <c r="C6" s="67">
        <v>4</v>
      </c>
      <c r="D6" s="67">
        <v>4</v>
      </c>
      <c r="E6" s="44">
        <f>SUM(B6:D6)</f>
        <v>12</v>
      </c>
    </row>
    <row r="7" spans="1:7" x14ac:dyDescent="0.2">
      <c r="A7" s="31" t="s">
        <v>1</v>
      </c>
      <c r="B7">
        <f>AVERAGE(B5:B6)</f>
        <v>4.5</v>
      </c>
      <c r="C7">
        <f>AVERAGE(C5:C6)</f>
        <v>4.5</v>
      </c>
      <c r="D7">
        <f>AVERAGE(D5:D6)</f>
        <v>4</v>
      </c>
      <c r="E7">
        <f>AVERAGE(E5:E6)</f>
        <v>13</v>
      </c>
    </row>
    <row r="9" spans="1:7" ht="15.75" thickBot="1" x14ac:dyDescent="0.25"/>
    <row r="10" spans="1:7" ht="30" thickBot="1" x14ac:dyDescent="0.5">
      <c r="A10" s="23" t="s">
        <v>45</v>
      </c>
      <c r="B10" s="8">
        <f xml:space="preserve">  (B15*(((B21*(B17+B18))-(B21^2)-B17*B18)))/(B15-1)</f>
        <v>8</v>
      </c>
      <c r="C10" s="8">
        <f xml:space="preserve">  (C15*(((C21*(C17+C18))-(C21^2)-C17*C18)))/(C15-1)</f>
        <v>8</v>
      </c>
      <c r="D10" s="8">
        <f xml:space="preserve">  (D15*(((D21*(D17+D18))-(D21^2)-D17*D18)))/(D15-1)</f>
        <v>8</v>
      </c>
      <c r="E10" s="8">
        <f t="shared" ref="E10" si="0" xml:space="preserve">  (E15*(((E21*(E17+E18))-(E21^2)-E17*E18)))/(E15-1)</f>
        <v>8</v>
      </c>
    </row>
    <row r="11" spans="1:7" ht="15.75" thickBot="1" x14ac:dyDescent="0.25"/>
    <row r="12" spans="1:7" ht="27" thickBot="1" x14ac:dyDescent="0.5">
      <c r="A12" s="26" t="s">
        <v>46</v>
      </c>
      <c r="B12" s="27">
        <f>1-(B20/(B10+0.0000000000001))</f>
        <v>0.93750000000000078</v>
      </c>
      <c r="C12" s="27">
        <f t="shared" ref="C12:E12" si="1">1-(C20/(C10+0.0000000000001))</f>
        <v>0.93750000000000078</v>
      </c>
      <c r="D12" s="27">
        <f>1-(D20/(D10+0.0000000000001))</f>
        <v>1</v>
      </c>
      <c r="E12" s="27">
        <f t="shared" si="1"/>
        <v>0.75000000000000311</v>
      </c>
      <c r="G12" s="42">
        <f>AVERAGE(B12:D12)</f>
        <v>0.95833333333333393</v>
      </c>
    </row>
    <row r="13" spans="1:7" ht="20.25" x14ac:dyDescent="0.3">
      <c r="A13" s="29" t="s">
        <v>48</v>
      </c>
      <c r="B13" s="28" t="str">
        <f>IF(B12&gt;=0.8,"*","")</f>
        <v>*</v>
      </c>
      <c r="C13" s="28" t="str">
        <f t="shared" ref="C13:E13" si="2">IF(C12&gt;=0.8,"*","")</f>
        <v>*</v>
      </c>
      <c r="D13" s="28" t="str">
        <f t="shared" si="2"/>
        <v>*</v>
      </c>
      <c r="E13" s="28" t="str">
        <f t="shared" si="2"/>
        <v/>
      </c>
    </row>
    <row r="14" spans="1:7" ht="15.75" thickBot="1" x14ac:dyDescent="0.25"/>
    <row r="15" spans="1:7" x14ac:dyDescent="0.2">
      <c r="B15" s="10">
        <f>COUNT(B5:B6)</f>
        <v>2</v>
      </c>
      <c r="C15" s="10">
        <f>COUNT(C5:C6)</f>
        <v>2</v>
      </c>
      <c r="D15" s="10">
        <f>COUNT(D5:D6)</f>
        <v>2</v>
      </c>
      <c r="E15" s="10">
        <f>COUNT(E5:E6)</f>
        <v>2</v>
      </c>
    </row>
    <row r="16" spans="1:7" x14ac:dyDescent="0.2">
      <c r="B16" s="25">
        <f>B21</f>
        <v>3</v>
      </c>
      <c r="C16" s="11">
        <f t="shared" ref="C16:E16" si="3">C21</f>
        <v>3</v>
      </c>
      <c r="D16" s="11">
        <f t="shared" si="3"/>
        <v>3</v>
      </c>
      <c r="E16" s="11">
        <f t="shared" si="3"/>
        <v>3</v>
      </c>
    </row>
    <row r="17" spans="1:5" x14ac:dyDescent="0.2">
      <c r="B17" s="11">
        <v>5</v>
      </c>
      <c r="C17" s="11">
        <v>5</v>
      </c>
      <c r="D17" s="11">
        <v>5</v>
      </c>
      <c r="E17" s="11">
        <v>5</v>
      </c>
    </row>
    <row r="18" spans="1:5" ht="15.75" thickBot="1" x14ac:dyDescent="0.25">
      <c r="B18" s="12">
        <v>1</v>
      </c>
      <c r="C18" s="12">
        <v>1</v>
      </c>
      <c r="D18" s="12">
        <v>1</v>
      </c>
      <c r="E18" s="12">
        <v>1</v>
      </c>
    </row>
    <row r="19" spans="1:5" ht="15.75" thickBot="1" x14ac:dyDescent="0.25"/>
    <row r="20" spans="1:5" ht="15.75" thickBot="1" x14ac:dyDescent="0.25">
      <c r="A20" s="32" t="s">
        <v>21</v>
      </c>
      <c r="B20" s="14">
        <f>VAR(B5:B6)</f>
        <v>0.5</v>
      </c>
      <c r="C20" s="14">
        <f>VAR(C5:C6)</f>
        <v>0.5</v>
      </c>
      <c r="D20" s="14">
        <f>VAR(D5:D6)</f>
        <v>0</v>
      </c>
      <c r="E20" s="14">
        <f>VAR(E5:E6)</f>
        <v>2</v>
      </c>
    </row>
    <row r="21" spans="1:5" x14ac:dyDescent="0.2">
      <c r="B21" s="30">
        <v>3</v>
      </c>
      <c r="C21" s="30">
        <v>3</v>
      </c>
      <c r="D21" s="30">
        <v>3</v>
      </c>
      <c r="E21" s="30">
        <v>3</v>
      </c>
    </row>
    <row r="22" spans="1:5" x14ac:dyDescent="0.2">
      <c r="A22" s="33" t="s">
        <v>1</v>
      </c>
      <c r="B22" s="33">
        <f t="shared" ref="B22:E22" si="4">IF(B12&gt;=0.8,B7,"")</f>
        <v>4.5</v>
      </c>
      <c r="C22" s="33">
        <f t="shared" si="4"/>
        <v>4.5</v>
      </c>
      <c r="D22" s="33">
        <f t="shared" si="4"/>
        <v>4</v>
      </c>
      <c r="E22" s="33" t="str">
        <f t="shared" si="4"/>
        <v/>
      </c>
    </row>
    <row r="24" spans="1:5" x14ac:dyDescent="0.2">
      <c r="B24" t="s">
        <v>86</v>
      </c>
      <c r="C24" t="s">
        <v>87</v>
      </c>
      <c r="D24" t="s">
        <v>88</v>
      </c>
      <c r="E24" t="s">
        <v>89</v>
      </c>
    </row>
    <row r="25" spans="1:5" x14ac:dyDescent="0.2">
      <c r="A25" s="41" t="s">
        <v>59</v>
      </c>
      <c r="B25" t="s">
        <v>10</v>
      </c>
      <c r="C25" t="s">
        <v>10</v>
      </c>
      <c r="D25" t="s">
        <v>10</v>
      </c>
      <c r="E25" t="s">
        <v>10</v>
      </c>
    </row>
    <row r="26" spans="1:5" x14ac:dyDescent="0.2">
      <c r="A26" t="s">
        <v>54</v>
      </c>
      <c r="B26" s="68">
        <v>4</v>
      </c>
      <c r="C26" s="68">
        <v>4</v>
      </c>
      <c r="D26" s="68">
        <v>4</v>
      </c>
      <c r="E26">
        <f>SUM(B26:D26)</f>
        <v>12</v>
      </c>
    </row>
    <row r="27" spans="1:5" x14ac:dyDescent="0.2">
      <c r="A27" t="s">
        <v>56</v>
      </c>
      <c r="B27" s="68">
        <v>4</v>
      </c>
      <c r="C27" s="68">
        <v>4</v>
      </c>
      <c r="D27" s="68">
        <v>4</v>
      </c>
      <c r="E27">
        <f>SUM(B27:D27)</f>
        <v>12</v>
      </c>
    </row>
    <row r="28" spans="1:5" x14ac:dyDescent="0.2">
      <c r="A28" s="31" t="s">
        <v>1</v>
      </c>
      <c r="B28">
        <f>AVERAGE(B26:B27)</f>
        <v>4</v>
      </c>
      <c r="C28">
        <f>AVERAGE(C26:C27)</f>
        <v>4</v>
      </c>
      <c r="D28">
        <f>AVERAGE(D26:D27)</f>
        <v>4</v>
      </c>
      <c r="E28">
        <f>AVERAGE(E26:E27)</f>
        <v>12</v>
      </c>
    </row>
    <row r="30" spans="1:5" ht="15.75" thickBot="1" x14ac:dyDescent="0.25"/>
    <row r="31" spans="1:5" ht="30" thickBot="1" x14ac:dyDescent="0.5">
      <c r="A31" s="23" t="s">
        <v>45</v>
      </c>
      <c r="B31" s="8">
        <f xml:space="preserve">  (B36*(((B42*(B38+B39))-(B42^2)-B38*B39)))/(B36-1)</f>
        <v>8</v>
      </c>
      <c r="C31" s="8">
        <f xml:space="preserve">  (C36*(((C42*(C38+C39))-(C42^2)-C38*C39)))/(C36-1)</f>
        <v>8</v>
      </c>
      <c r="D31" s="8">
        <f xml:space="preserve">  (D36*(((D42*(D38+D39))-(D42^2)-D38*D39)))/(D36-1)</f>
        <v>8</v>
      </c>
      <c r="E31" s="8">
        <f t="shared" ref="E31" si="5" xml:space="preserve">  (E36*(((E42*(E38+E39))-(E42^2)-E38*E39)))/(E36-1)</f>
        <v>8</v>
      </c>
    </row>
    <row r="32" spans="1:5" ht="15.75" thickBot="1" x14ac:dyDescent="0.25"/>
    <row r="33" spans="1:7" ht="27" thickBot="1" x14ac:dyDescent="0.5">
      <c r="A33" s="26" t="s">
        <v>46</v>
      </c>
      <c r="B33" s="27">
        <f>1-(B41/(B31+0.0000000000001))</f>
        <v>1</v>
      </c>
      <c r="C33" s="27">
        <f t="shared" ref="C33" si="6">1-(C41/(C31+0.0000000000001))</f>
        <v>1</v>
      </c>
      <c r="D33" s="27">
        <f>1-(D41/(D31+0.0000000000001))</f>
        <v>1</v>
      </c>
      <c r="E33" s="27">
        <f t="shared" ref="E33" si="7">1-(E41/(E31+0.0000000000001))</f>
        <v>1</v>
      </c>
      <c r="G33" s="43">
        <f>AVERAGE(B33:D33)</f>
        <v>1</v>
      </c>
    </row>
    <row r="34" spans="1:7" ht="20.25" x14ac:dyDescent="0.3">
      <c r="A34" s="29" t="s">
        <v>48</v>
      </c>
      <c r="B34" s="28" t="str">
        <f>IF(B33&gt;=0.8,"*","")</f>
        <v>*</v>
      </c>
      <c r="C34" s="28" t="str">
        <f t="shared" ref="C34:E34" si="8">IF(C33&gt;=0.8,"*","")</f>
        <v>*</v>
      </c>
      <c r="D34" s="28" t="str">
        <f t="shared" si="8"/>
        <v>*</v>
      </c>
      <c r="E34" s="28" t="str">
        <f t="shared" si="8"/>
        <v>*</v>
      </c>
    </row>
    <row r="35" spans="1:7" ht="15.75" thickBot="1" x14ac:dyDescent="0.25"/>
    <row r="36" spans="1:7" x14ac:dyDescent="0.2">
      <c r="B36" s="10">
        <f>COUNT(B26:B27)</f>
        <v>2</v>
      </c>
      <c r="C36" s="10">
        <f>COUNT(C26:C27)</f>
        <v>2</v>
      </c>
      <c r="D36" s="10">
        <f>COUNT(D26:D27)</f>
        <v>2</v>
      </c>
      <c r="E36" s="10">
        <f>COUNT(E26:E27)</f>
        <v>2</v>
      </c>
    </row>
    <row r="37" spans="1:7" x14ac:dyDescent="0.2">
      <c r="B37" s="25">
        <f>B42</f>
        <v>3</v>
      </c>
      <c r="C37" s="11">
        <f t="shared" ref="C37:E37" si="9">C42</f>
        <v>3</v>
      </c>
      <c r="D37" s="11">
        <f t="shared" si="9"/>
        <v>3</v>
      </c>
      <c r="E37" s="11">
        <f t="shared" si="9"/>
        <v>3</v>
      </c>
    </row>
    <row r="38" spans="1:7" x14ac:dyDescent="0.2">
      <c r="B38" s="11">
        <v>5</v>
      </c>
      <c r="C38" s="11">
        <v>5</v>
      </c>
      <c r="D38" s="11">
        <v>5</v>
      </c>
      <c r="E38" s="11">
        <v>5</v>
      </c>
    </row>
    <row r="39" spans="1:7" ht="15.75" thickBot="1" x14ac:dyDescent="0.25">
      <c r="B39" s="12">
        <v>1</v>
      </c>
      <c r="C39" s="12">
        <v>1</v>
      </c>
      <c r="D39" s="12">
        <v>1</v>
      </c>
      <c r="E39" s="12">
        <v>1</v>
      </c>
    </row>
    <row r="40" spans="1:7" ht="15.75" thickBot="1" x14ac:dyDescent="0.25"/>
    <row r="41" spans="1:7" ht="15.75" thickBot="1" x14ac:dyDescent="0.25">
      <c r="A41" s="32" t="s">
        <v>21</v>
      </c>
      <c r="B41" s="14">
        <f>VAR(B26:B27)</f>
        <v>0</v>
      </c>
      <c r="C41" s="14">
        <f>VAR(C26:C27)</f>
        <v>0</v>
      </c>
      <c r="D41" s="14">
        <f>VAR(D26:D27)</f>
        <v>0</v>
      </c>
      <c r="E41" s="14">
        <f>VAR(E26:E27)</f>
        <v>0</v>
      </c>
    </row>
    <row r="42" spans="1:7" x14ac:dyDescent="0.2">
      <c r="B42" s="30">
        <v>3</v>
      </c>
      <c r="C42" s="30">
        <v>3</v>
      </c>
      <c r="D42" s="30">
        <v>3</v>
      </c>
      <c r="E42" s="30">
        <v>3</v>
      </c>
    </row>
    <row r="43" spans="1:7" x14ac:dyDescent="0.2">
      <c r="A43" s="33" t="s">
        <v>1</v>
      </c>
      <c r="B43" s="33">
        <f t="shared" ref="B43:E43" si="10">IF(B33&gt;=0.8,B28,"")</f>
        <v>4</v>
      </c>
      <c r="C43" s="33">
        <f t="shared" si="10"/>
        <v>4</v>
      </c>
      <c r="D43" s="33">
        <f t="shared" si="10"/>
        <v>4</v>
      </c>
      <c r="E43" s="33">
        <f t="shared" si="10"/>
        <v>12</v>
      </c>
    </row>
    <row r="45" spans="1:7" x14ac:dyDescent="0.2">
      <c r="B45" t="s">
        <v>86</v>
      </c>
      <c r="C45" t="s">
        <v>87</v>
      </c>
      <c r="D45" t="s">
        <v>88</v>
      </c>
      <c r="E45" t="s">
        <v>89</v>
      </c>
    </row>
    <row r="46" spans="1:7" x14ac:dyDescent="0.2">
      <c r="A46" s="41" t="s">
        <v>61</v>
      </c>
      <c r="B46" t="s">
        <v>10</v>
      </c>
      <c r="C46" t="s">
        <v>10</v>
      </c>
      <c r="D46" t="s">
        <v>10</v>
      </c>
      <c r="E46" t="s">
        <v>10</v>
      </c>
    </row>
    <row r="47" spans="1:7" x14ac:dyDescent="0.2">
      <c r="A47" t="s">
        <v>54</v>
      </c>
      <c r="B47" s="67">
        <v>3</v>
      </c>
      <c r="C47" s="67">
        <v>3</v>
      </c>
      <c r="D47" s="67">
        <v>4</v>
      </c>
      <c r="E47" s="44">
        <f>SUM(B47:D47)</f>
        <v>10</v>
      </c>
    </row>
    <row r="48" spans="1:7" x14ac:dyDescent="0.2">
      <c r="A48" t="s">
        <v>56</v>
      </c>
      <c r="B48" s="67">
        <v>4</v>
      </c>
      <c r="C48" s="67">
        <v>4</v>
      </c>
      <c r="D48" s="67">
        <v>5</v>
      </c>
      <c r="E48" s="44">
        <f>SUM(B48:D48)</f>
        <v>13</v>
      </c>
    </row>
    <row r="49" spans="1:7" x14ac:dyDescent="0.2">
      <c r="A49" s="31" t="s">
        <v>1</v>
      </c>
      <c r="B49">
        <f>AVERAGE(B47:B48)</f>
        <v>3.5</v>
      </c>
      <c r="C49">
        <f>AVERAGE(C47:C48)</f>
        <v>3.5</v>
      </c>
      <c r="D49">
        <f>AVERAGE(D47:D48)</f>
        <v>4.5</v>
      </c>
      <c r="E49">
        <f>AVERAGE(E47:E48)</f>
        <v>11.5</v>
      </c>
    </row>
    <row r="51" spans="1:7" ht="15.75" thickBot="1" x14ac:dyDescent="0.25"/>
    <row r="52" spans="1:7" ht="30" thickBot="1" x14ac:dyDescent="0.5">
      <c r="A52" s="23" t="s">
        <v>45</v>
      </c>
      <c r="B52" s="8">
        <f xml:space="preserve">  (B57*(((B63*(B59+B60))-(B63^2)-B59*B60)))/(B57-1)</f>
        <v>8</v>
      </c>
      <c r="C52" s="8">
        <f xml:space="preserve">  (C57*(((C63*(C59+C60))-(C63^2)-C59*C60)))/(C57-1)</f>
        <v>8</v>
      </c>
      <c r="D52" s="8">
        <f xml:space="preserve">  (D57*(((D63*(D59+D60))-(D63^2)-D59*D60)))/(D57-1)</f>
        <v>8</v>
      </c>
      <c r="E52" s="8">
        <f t="shared" ref="E52" si="11" xml:space="preserve">  (E57*(((E63*(E59+E60))-(E63^2)-E59*E60)))/(E57-1)</f>
        <v>8</v>
      </c>
    </row>
    <row r="53" spans="1:7" ht="15.75" thickBot="1" x14ac:dyDescent="0.25"/>
    <row r="54" spans="1:7" ht="27" thickBot="1" x14ac:dyDescent="0.5">
      <c r="A54" s="26" t="s">
        <v>46</v>
      </c>
      <c r="B54" s="27">
        <f>1-(B62/(B52+0.0000000000001))</f>
        <v>0.93750000000000078</v>
      </c>
      <c r="C54" s="27">
        <f t="shared" ref="C54" si="12">1-(C62/(C52+0.0000000000001))</f>
        <v>0.93750000000000078</v>
      </c>
      <c r="D54" s="27">
        <f>1-(D62/(D52+0.0000000000001))</f>
        <v>0.93750000000000078</v>
      </c>
      <c r="E54" s="27">
        <f t="shared" ref="E54" si="13">1-(E62/(E52+0.0000000000001))</f>
        <v>0.43750000000000699</v>
      </c>
      <c r="G54" s="43">
        <f>AVERAGE(B54:D54)</f>
        <v>0.93750000000000078</v>
      </c>
    </row>
    <row r="55" spans="1:7" ht="20.25" x14ac:dyDescent="0.3">
      <c r="A55" s="29" t="s">
        <v>48</v>
      </c>
      <c r="B55" s="28" t="str">
        <f>IF(B54&gt;=0.8,"*","")</f>
        <v>*</v>
      </c>
      <c r="C55" s="28" t="str">
        <f t="shared" ref="C55:E55" si="14">IF(C54&gt;=0.8,"*","")</f>
        <v>*</v>
      </c>
      <c r="D55" s="28" t="str">
        <f t="shared" si="14"/>
        <v>*</v>
      </c>
      <c r="E55" s="28" t="str">
        <f t="shared" si="14"/>
        <v/>
      </c>
    </row>
    <row r="56" spans="1:7" ht="15.75" thickBot="1" x14ac:dyDescent="0.25"/>
    <row r="57" spans="1:7" x14ac:dyDescent="0.2">
      <c r="B57" s="10">
        <f>COUNT(B47:B48)</f>
        <v>2</v>
      </c>
      <c r="C57" s="10">
        <f>COUNT(C47:C48)</f>
        <v>2</v>
      </c>
      <c r="D57" s="10">
        <f>COUNT(D47:D48)</f>
        <v>2</v>
      </c>
      <c r="E57" s="10">
        <f>COUNT(E47:E48)</f>
        <v>2</v>
      </c>
    </row>
    <row r="58" spans="1:7" x14ac:dyDescent="0.2">
      <c r="B58" s="25">
        <f>B63</f>
        <v>3</v>
      </c>
      <c r="C58" s="11">
        <f t="shared" ref="C58:E58" si="15">C63</f>
        <v>3</v>
      </c>
      <c r="D58" s="11">
        <f t="shared" si="15"/>
        <v>3</v>
      </c>
      <c r="E58" s="11">
        <f t="shared" si="15"/>
        <v>3</v>
      </c>
    </row>
    <row r="59" spans="1:7" x14ac:dyDescent="0.2">
      <c r="B59" s="11">
        <v>5</v>
      </c>
      <c r="C59" s="11">
        <v>5</v>
      </c>
      <c r="D59" s="11">
        <v>5</v>
      </c>
      <c r="E59" s="11">
        <v>5</v>
      </c>
    </row>
    <row r="60" spans="1:7" ht="15.75" thickBot="1" x14ac:dyDescent="0.25">
      <c r="B60" s="12">
        <v>1</v>
      </c>
      <c r="C60" s="12">
        <v>1</v>
      </c>
      <c r="D60" s="12">
        <v>1</v>
      </c>
      <c r="E60" s="12">
        <v>1</v>
      </c>
    </row>
    <row r="61" spans="1:7" ht="15.75" thickBot="1" x14ac:dyDescent="0.25"/>
    <row r="62" spans="1:7" ht="15.75" thickBot="1" x14ac:dyDescent="0.25">
      <c r="A62" s="32" t="s">
        <v>21</v>
      </c>
      <c r="B62" s="14">
        <f>VAR(B47:B48)</f>
        <v>0.5</v>
      </c>
      <c r="C62" s="14">
        <f>VAR(C47:C48)</f>
        <v>0.5</v>
      </c>
      <c r="D62" s="14">
        <f>VAR(D47:D48)</f>
        <v>0.5</v>
      </c>
      <c r="E62" s="14">
        <f>VAR(E47:E48)</f>
        <v>4.5</v>
      </c>
    </row>
    <row r="63" spans="1:7" x14ac:dyDescent="0.2">
      <c r="B63" s="30">
        <v>3</v>
      </c>
      <c r="C63" s="30">
        <v>3</v>
      </c>
      <c r="D63" s="30">
        <v>3</v>
      </c>
      <c r="E63" s="30">
        <v>3</v>
      </c>
    </row>
    <row r="64" spans="1:7" x14ac:dyDescent="0.2">
      <c r="A64" s="33" t="s">
        <v>1</v>
      </c>
      <c r="B64" s="33">
        <f t="shared" ref="B64:E64" si="16">IF(B54&gt;=0.8,B49,"")</f>
        <v>3.5</v>
      </c>
      <c r="C64" s="33">
        <f t="shared" si="16"/>
        <v>3.5</v>
      </c>
      <c r="D64" s="33">
        <f t="shared" si="16"/>
        <v>4.5</v>
      </c>
      <c r="E64" s="33" t="str">
        <f t="shared" si="16"/>
        <v/>
      </c>
    </row>
    <row r="66" spans="1:7" x14ac:dyDescent="0.2">
      <c r="B66" t="s">
        <v>86</v>
      </c>
      <c r="C66" t="s">
        <v>87</v>
      </c>
      <c r="D66" t="s">
        <v>88</v>
      </c>
      <c r="E66" t="s">
        <v>89</v>
      </c>
    </row>
    <row r="67" spans="1:7" x14ac:dyDescent="0.2">
      <c r="A67" s="41" t="s">
        <v>62</v>
      </c>
      <c r="B67" t="s">
        <v>10</v>
      </c>
      <c r="C67" t="s">
        <v>10</v>
      </c>
      <c r="D67" t="s">
        <v>10</v>
      </c>
      <c r="E67" t="s">
        <v>10</v>
      </c>
    </row>
    <row r="68" spans="1:7" x14ac:dyDescent="0.2">
      <c r="A68" t="s">
        <v>54</v>
      </c>
      <c r="B68" s="69">
        <v>3</v>
      </c>
      <c r="C68" s="69">
        <v>4</v>
      </c>
      <c r="D68" s="69">
        <v>4</v>
      </c>
      <c r="E68">
        <f>SUM(B68:D68)</f>
        <v>11</v>
      </c>
    </row>
    <row r="69" spans="1:7" x14ac:dyDescent="0.2">
      <c r="A69" t="s">
        <v>56</v>
      </c>
      <c r="B69" s="69">
        <v>5</v>
      </c>
      <c r="C69" s="69">
        <v>4</v>
      </c>
      <c r="D69" s="69">
        <v>4</v>
      </c>
      <c r="E69">
        <f>SUM(B69:D69)</f>
        <v>13</v>
      </c>
    </row>
    <row r="70" spans="1:7" x14ac:dyDescent="0.2">
      <c r="A70" t="s">
        <v>57</v>
      </c>
      <c r="B70" s="69">
        <v>4</v>
      </c>
      <c r="C70" s="69">
        <v>4</v>
      </c>
      <c r="D70" s="69">
        <v>4</v>
      </c>
      <c r="E70">
        <f>SUM(B70:D70)</f>
        <v>12</v>
      </c>
    </row>
    <row r="71" spans="1:7" x14ac:dyDescent="0.2">
      <c r="A71" t="s">
        <v>58</v>
      </c>
      <c r="B71" s="69">
        <v>3</v>
      </c>
      <c r="C71" s="69">
        <v>3</v>
      </c>
      <c r="D71" s="69">
        <v>3</v>
      </c>
      <c r="E71">
        <f>SUM(B71:D71)</f>
        <v>9</v>
      </c>
    </row>
    <row r="72" spans="1:7" x14ac:dyDescent="0.2">
      <c r="A72" t="s">
        <v>60</v>
      </c>
      <c r="B72" s="69">
        <v>2</v>
      </c>
      <c r="C72" s="69">
        <v>3</v>
      </c>
      <c r="D72" s="69">
        <v>4</v>
      </c>
      <c r="E72">
        <f>SUM(B72:D72)</f>
        <v>9</v>
      </c>
    </row>
    <row r="73" spans="1:7" x14ac:dyDescent="0.2">
      <c r="A73" s="31" t="s">
        <v>1</v>
      </c>
      <c r="B73">
        <f>AVERAGE(B68:B72)</f>
        <v>3.4</v>
      </c>
      <c r="C73">
        <f t="shared" ref="C73:E73" si="17">AVERAGE(C68:C72)</f>
        <v>3.6</v>
      </c>
      <c r="D73">
        <f t="shared" si="17"/>
        <v>3.8</v>
      </c>
      <c r="E73">
        <f t="shared" si="17"/>
        <v>10.8</v>
      </c>
    </row>
    <row r="75" spans="1:7" ht="15.75" thickBot="1" x14ac:dyDescent="0.25"/>
    <row r="76" spans="1:7" ht="30" thickBot="1" x14ac:dyDescent="0.5">
      <c r="A76" s="23" t="s">
        <v>45</v>
      </c>
      <c r="B76" s="8">
        <f xml:space="preserve">  (B81*(((B87*(B83+B84))-(B87^2)-B83*B84)))/(B81-1)</f>
        <v>5</v>
      </c>
      <c r="C76" s="8">
        <f xml:space="preserve">  (C81*(((C87*(C83+C84))-(C87^2)-C83*C84)))/(C81-1)</f>
        <v>5</v>
      </c>
      <c r="D76" s="8">
        <f xml:space="preserve">  (D81*(((D87*(D83+D84))-(D87^2)-D83*D84)))/(D81-1)</f>
        <v>5</v>
      </c>
      <c r="E76" s="8">
        <f t="shared" ref="E76" si="18" xml:space="preserve">  (E81*(((E87*(E83+E84))-(E87^2)-E83*E84)))/(E81-1)</f>
        <v>5</v>
      </c>
    </row>
    <row r="77" spans="1:7" ht="15.75" thickBot="1" x14ac:dyDescent="0.25"/>
    <row r="78" spans="1:7" ht="27" thickBot="1" x14ac:dyDescent="0.5">
      <c r="A78" s="26" t="s">
        <v>46</v>
      </c>
      <c r="B78" s="27">
        <f>1-(B86/(B76+0.0000000000001))</f>
        <v>0.7400000000000051</v>
      </c>
      <c r="C78" s="27">
        <f t="shared" ref="C78" si="19">1-(C86/(C76+0.0000000000001))</f>
        <v>0.94000000000000106</v>
      </c>
      <c r="D78" s="27">
        <f>1-(D86/(D76+0.0000000000001))</f>
        <v>0.96000000000000096</v>
      </c>
      <c r="E78" s="27">
        <f t="shared" ref="E78" si="20">1-(E86/(E76+0.0000000000001))</f>
        <v>0.36000000000001509</v>
      </c>
      <c r="G78" s="43">
        <f>AVERAGE(B78:D78)</f>
        <v>0.88000000000000245</v>
      </c>
    </row>
    <row r="79" spans="1:7" ht="20.25" x14ac:dyDescent="0.3">
      <c r="A79" s="29" t="s">
        <v>48</v>
      </c>
      <c r="B79" s="28" t="str">
        <f>IF(B78&gt;=0.8,"*","")</f>
        <v/>
      </c>
      <c r="C79" s="28" t="str">
        <f t="shared" ref="C79:E79" si="21">IF(C78&gt;=0.8,"*","")</f>
        <v>*</v>
      </c>
      <c r="D79" s="28" t="str">
        <f t="shared" si="21"/>
        <v>*</v>
      </c>
      <c r="E79" s="28" t="str">
        <f t="shared" si="21"/>
        <v/>
      </c>
    </row>
    <row r="80" spans="1:7" ht="15.75" thickBot="1" x14ac:dyDescent="0.25"/>
    <row r="81" spans="1:5" x14ac:dyDescent="0.2">
      <c r="B81" s="10">
        <f>COUNT(B68:B72)</f>
        <v>5</v>
      </c>
      <c r="C81" s="10">
        <f t="shared" ref="C81:E81" si="22">COUNT(C68:C72)</f>
        <v>5</v>
      </c>
      <c r="D81" s="10">
        <f t="shared" si="22"/>
        <v>5</v>
      </c>
      <c r="E81" s="10">
        <f t="shared" si="22"/>
        <v>5</v>
      </c>
    </row>
    <row r="82" spans="1:5" x14ac:dyDescent="0.2">
      <c r="B82" s="25">
        <f>B87</f>
        <v>3</v>
      </c>
      <c r="C82" s="11">
        <f t="shared" ref="C82:E82" si="23">C87</f>
        <v>3</v>
      </c>
      <c r="D82" s="11">
        <f t="shared" si="23"/>
        <v>3</v>
      </c>
      <c r="E82" s="11">
        <f t="shared" si="23"/>
        <v>3</v>
      </c>
    </row>
    <row r="83" spans="1:5" x14ac:dyDescent="0.2">
      <c r="B83" s="11">
        <v>5</v>
      </c>
      <c r="C83" s="11">
        <v>5</v>
      </c>
      <c r="D83" s="11">
        <v>5</v>
      </c>
      <c r="E83" s="11">
        <v>5</v>
      </c>
    </row>
    <row r="84" spans="1:5" ht="15.75" thickBot="1" x14ac:dyDescent="0.25">
      <c r="B84" s="12">
        <v>1</v>
      </c>
      <c r="C84" s="12">
        <v>1</v>
      </c>
      <c r="D84" s="12">
        <v>1</v>
      </c>
      <c r="E84" s="12">
        <v>1</v>
      </c>
    </row>
    <row r="85" spans="1:5" ht="15.75" thickBot="1" x14ac:dyDescent="0.25"/>
    <row r="86" spans="1:5" ht="15.75" thickBot="1" x14ac:dyDescent="0.25">
      <c r="A86" s="32" t="s">
        <v>21</v>
      </c>
      <c r="B86" s="14">
        <f>VAR(B68:B72)</f>
        <v>1.3000000000000007</v>
      </c>
      <c r="C86" s="14">
        <f t="shared" ref="C86:E86" si="24">VAR(C68:C72)</f>
        <v>0.30000000000000071</v>
      </c>
      <c r="D86" s="14">
        <f t="shared" si="24"/>
        <v>0.19999999999999929</v>
      </c>
      <c r="E86" s="14">
        <f t="shared" si="24"/>
        <v>3.1999999999999886</v>
      </c>
    </row>
    <row r="87" spans="1:5" x14ac:dyDescent="0.2">
      <c r="B87" s="30">
        <v>3</v>
      </c>
      <c r="C87" s="30">
        <v>3</v>
      </c>
      <c r="D87" s="30">
        <v>3</v>
      </c>
      <c r="E87" s="30">
        <v>3</v>
      </c>
    </row>
    <row r="88" spans="1:5" x14ac:dyDescent="0.2">
      <c r="A88" s="33" t="s">
        <v>1</v>
      </c>
      <c r="B88" s="33" t="str">
        <f t="shared" ref="B88:E88" si="25">IF(B78&gt;=0.8,B73,"")</f>
        <v/>
      </c>
      <c r="C88" s="33">
        <f t="shared" si="25"/>
        <v>3.6</v>
      </c>
      <c r="D88" s="33">
        <f t="shared" si="25"/>
        <v>3.8</v>
      </c>
      <c r="E88" s="33" t="str">
        <f t="shared" si="25"/>
        <v/>
      </c>
    </row>
    <row r="90" spans="1:5" x14ac:dyDescent="0.2">
      <c r="B90" t="s">
        <v>86</v>
      </c>
      <c r="C90" t="s">
        <v>87</v>
      </c>
      <c r="D90" t="s">
        <v>88</v>
      </c>
      <c r="E90" t="s">
        <v>89</v>
      </c>
    </row>
    <row r="91" spans="1:5" x14ac:dyDescent="0.2">
      <c r="A91" s="41" t="s">
        <v>63</v>
      </c>
      <c r="B91" t="s">
        <v>10</v>
      </c>
      <c r="C91" t="s">
        <v>10</v>
      </c>
      <c r="D91" t="s">
        <v>10</v>
      </c>
      <c r="E91" t="s">
        <v>10</v>
      </c>
    </row>
    <row r="92" spans="1:5" x14ac:dyDescent="0.2">
      <c r="A92" t="s">
        <v>54</v>
      </c>
      <c r="B92" s="67">
        <v>4</v>
      </c>
      <c r="C92" s="67">
        <v>4</v>
      </c>
      <c r="D92" s="67">
        <v>4</v>
      </c>
      <c r="E92" s="44">
        <f>SUM(B92:D92)</f>
        <v>12</v>
      </c>
    </row>
    <row r="93" spans="1:5" x14ac:dyDescent="0.2">
      <c r="A93" t="s">
        <v>56</v>
      </c>
      <c r="B93" s="67">
        <v>5</v>
      </c>
      <c r="C93" s="67">
        <v>5</v>
      </c>
      <c r="D93" s="67">
        <v>4</v>
      </c>
      <c r="E93" s="44">
        <f>SUM(B93:D93)</f>
        <v>14</v>
      </c>
    </row>
    <row r="94" spans="1:5" x14ac:dyDescent="0.2">
      <c r="A94" s="31" t="s">
        <v>1</v>
      </c>
      <c r="B94">
        <f>AVERAGE(B92:B93)</f>
        <v>4.5</v>
      </c>
      <c r="C94">
        <f>AVERAGE(C92:C93)</f>
        <v>4.5</v>
      </c>
      <c r="D94">
        <f>AVERAGE(D92:D93)</f>
        <v>4</v>
      </c>
      <c r="E94">
        <f>AVERAGE(E92:E93)</f>
        <v>13</v>
      </c>
    </row>
    <row r="96" spans="1:5" ht="15.75" thickBot="1" x14ac:dyDescent="0.25"/>
    <row r="97" spans="1:7" ht="30" thickBot="1" x14ac:dyDescent="0.5">
      <c r="A97" s="23" t="s">
        <v>45</v>
      </c>
      <c r="B97" s="8">
        <f xml:space="preserve">  (B102*(((B108*(B104+B105))-(B108^2)-B104*B105)))/(B102-1)</f>
        <v>8</v>
      </c>
      <c r="C97" s="8">
        <f xml:space="preserve">  (C102*(((C108*(C104+C105))-(C108^2)-C104*C105)))/(C102-1)</f>
        <v>8</v>
      </c>
      <c r="D97" s="8">
        <f xml:space="preserve">  (D102*(((D108*(D104+D105))-(D108^2)-D104*D105)))/(D102-1)</f>
        <v>8</v>
      </c>
      <c r="E97" s="8">
        <f t="shared" ref="E97" si="26" xml:space="preserve">  (E102*(((E108*(E104+E105))-(E108^2)-E104*E105)))/(E102-1)</f>
        <v>8</v>
      </c>
    </row>
    <row r="98" spans="1:7" ht="15.75" thickBot="1" x14ac:dyDescent="0.25"/>
    <row r="99" spans="1:7" ht="27" thickBot="1" x14ac:dyDescent="0.5">
      <c r="A99" s="26" t="s">
        <v>46</v>
      </c>
      <c r="B99" s="27">
        <f>1-(B107/(B97+0.0000000000001))</f>
        <v>0.93750000000000078</v>
      </c>
      <c r="C99" s="27">
        <f t="shared" ref="C99" si="27">1-(C107/(C97+0.0000000000001))</f>
        <v>0.93750000000000078</v>
      </c>
      <c r="D99" s="27">
        <f>1-(D107/(D97+0.0000000000001))</f>
        <v>1</v>
      </c>
      <c r="E99" s="27">
        <f t="shared" ref="E99" si="28">1-(E107/(E97+0.0000000000001))</f>
        <v>0.75000000000000311</v>
      </c>
      <c r="G99" s="43">
        <f>AVERAGE(B99:D99)</f>
        <v>0.95833333333333393</v>
      </c>
    </row>
    <row r="100" spans="1:7" ht="20.25" x14ac:dyDescent="0.3">
      <c r="A100" s="29" t="s">
        <v>48</v>
      </c>
      <c r="B100" s="28" t="str">
        <f>IF(B99&gt;=0.8,"*","")</f>
        <v>*</v>
      </c>
      <c r="C100" s="28" t="str">
        <f t="shared" ref="C100:E100" si="29">IF(C99&gt;=0.8,"*","")</f>
        <v>*</v>
      </c>
      <c r="D100" s="28" t="str">
        <f t="shared" si="29"/>
        <v>*</v>
      </c>
      <c r="E100" s="28" t="str">
        <f t="shared" si="29"/>
        <v/>
      </c>
    </row>
    <row r="101" spans="1:7" ht="15.75" thickBot="1" x14ac:dyDescent="0.25"/>
    <row r="102" spans="1:7" x14ac:dyDescent="0.2">
      <c r="B102" s="10">
        <f>COUNT(B92:B93)</f>
        <v>2</v>
      </c>
      <c r="C102" s="10">
        <f>COUNT(C92:C93)</f>
        <v>2</v>
      </c>
      <c r="D102" s="10">
        <f>COUNT(D92:D93)</f>
        <v>2</v>
      </c>
      <c r="E102" s="10">
        <f>COUNT(E92:E93)</f>
        <v>2</v>
      </c>
    </row>
    <row r="103" spans="1:7" x14ac:dyDescent="0.2">
      <c r="B103" s="25">
        <f>B108</f>
        <v>3</v>
      </c>
      <c r="C103" s="11">
        <f t="shared" ref="C103:E103" si="30">C108</f>
        <v>3</v>
      </c>
      <c r="D103" s="11">
        <f t="shared" si="30"/>
        <v>3</v>
      </c>
      <c r="E103" s="11">
        <f t="shared" si="30"/>
        <v>3</v>
      </c>
    </row>
    <row r="104" spans="1:7" x14ac:dyDescent="0.2">
      <c r="B104" s="11">
        <v>5</v>
      </c>
      <c r="C104" s="11">
        <v>5</v>
      </c>
      <c r="D104" s="11">
        <v>5</v>
      </c>
      <c r="E104" s="11">
        <v>5</v>
      </c>
    </row>
    <row r="105" spans="1:7" ht="15.75" thickBot="1" x14ac:dyDescent="0.25">
      <c r="B105" s="12">
        <v>1</v>
      </c>
      <c r="C105" s="12">
        <v>1</v>
      </c>
      <c r="D105" s="12">
        <v>1</v>
      </c>
      <c r="E105" s="12">
        <v>1</v>
      </c>
    </row>
    <row r="106" spans="1:7" ht="15.75" thickBot="1" x14ac:dyDescent="0.25"/>
    <row r="107" spans="1:7" ht="15.75" thickBot="1" x14ac:dyDescent="0.25">
      <c r="A107" s="32" t="s">
        <v>21</v>
      </c>
      <c r="B107" s="14">
        <f>VAR(B92:B93)</f>
        <v>0.5</v>
      </c>
      <c r="C107" s="14">
        <f>VAR(C92:C93)</f>
        <v>0.5</v>
      </c>
      <c r="D107" s="14">
        <f>VAR(D92:D93)</f>
        <v>0</v>
      </c>
      <c r="E107" s="14">
        <f>VAR(E92:E93)</f>
        <v>2</v>
      </c>
    </row>
    <row r="108" spans="1:7" x14ac:dyDescent="0.2">
      <c r="B108" s="30">
        <v>3</v>
      </c>
      <c r="C108" s="30">
        <v>3</v>
      </c>
      <c r="D108" s="30">
        <v>3</v>
      </c>
      <c r="E108" s="30">
        <v>3</v>
      </c>
    </row>
    <row r="109" spans="1:7" x14ac:dyDescent="0.2">
      <c r="A109" s="33" t="s">
        <v>1</v>
      </c>
      <c r="B109" s="33">
        <f t="shared" ref="B109:E109" si="31">IF(B99&gt;=0.8,B94,"")</f>
        <v>4.5</v>
      </c>
      <c r="C109" s="33">
        <f t="shared" si="31"/>
        <v>4.5</v>
      </c>
      <c r="D109" s="33">
        <f t="shared" si="31"/>
        <v>4</v>
      </c>
      <c r="E109" s="33" t="str">
        <f t="shared" si="31"/>
        <v/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0"/>
  <sheetViews>
    <sheetView topLeftCell="A103" workbookViewId="0">
      <selection activeCell="A112" sqref="A112:XFD887"/>
    </sheetView>
  </sheetViews>
  <sheetFormatPr defaultRowHeight="15" x14ac:dyDescent="0.2"/>
  <sheetData>
    <row r="1" spans="1:13" ht="31.5" x14ac:dyDescent="0.55000000000000004">
      <c r="A1" s="9" t="s">
        <v>26</v>
      </c>
    </row>
    <row r="3" spans="1:13" x14ac:dyDescent="0.2">
      <c r="B3" t="s">
        <v>90</v>
      </c>
      <c r="C3" t="s">
        <v>91</v>
      </c>
      <c r="D3" t="s">
        <v>92</v>
      </c>
      <c r="E3" t="s">
        <v>93</v>
      </c>
      <c r="F3" t="s">
        <v>94</v>
      </c>
      <c r="G3" t="s">
        <v>95</v>
      </c>
      <c r="H3" t="s">
        <v>96</v>
      </c>
      <c r="I3" t="s">
        <v>97</v>
      </c>
      <c r="J3" t="s">
        <v>98</v>
      </c>
      <c r="K3" t="s">
        <v>99</v>
      </c>
    </row>
    <row r="4" spans="1:13" x14ac:dyDescent="0.2">
      <c r="A4" s="45" t="s">
        <v>55</v>
      </c>
      <c r="B4" t="s">
        <v>10</v>
      </c>
      <c r="C4" t="s">
        <v>10</v>
      </c>
      <c r="D4" t="s">
        <v>10</v>
      </c>
      <c r="E4" t="s">
        <v>10</v>
      </c>
      <c r="F4" t="s">
        <v>10</v>
      </c>
      <c r="G4" t="s">
        <v>10</v>
      </c>
      <c r="H4" t="s">
        <v>10</v>
      </c>
      <c r="I4" t="s">
        <v>10</v>
      </c>
      <c r="K4" t="s">
        <v>10</v>
      </c>
    </row>
    <row r="5" spans="1:13" x14ac:dyDescent="0.2">
      <c r="A5" t="s">
        <v>54</v>
      </c>
      <c r="B5" s="67">
        <v>5</v>
      </c>
      <c r="C5" s="67">
        <v>4</v>
      </c>
      <c r="D5" s="67">
        <v>4</v>
      </c>
      <c r="E5" s="67">
        <v>4</v>
      </c>
      <c r="F5" s="67">
        <v>3</v>
      </c>
      <c r="G5" s="67">
        <v>4</v>
      </c>
      <c r="H5" s="67">
        <v>4</v>
      </c>
      <c r="I5" s="67">
        <v>5</v>
      </c>
      <c r="J5" s="67">
        <v>4</v>
      </c>
      <c r="K5" s="44">
        <f>SUM(B5:J5)</f>
        <v>37</v>
      </c>
    </row>
    <row r="6" spans="1:13" x14ac:dyDescent="0.2">
      <c r="A6" t="s">
        <v>56</v>
      </c>
      <c r="B6" s="67">
        <v>5</v>
      </c>
      <c r="C6" s="67">
        <v>5</v>
      </c>
      <c r="D6" s="67">
        <v>5</v>
      </c>
      <c r="E6" s="67">
        <v>5</v>
      </c>
      <c r="F6" s="67">
        <v>5</v>
      </c>
      <c r="G6" s="67">
        <v>4</v>
      </c>
      <c r="H6" s="67">
        <v>4</v>
      </c>
      <c r="I6" s="67">
        <v>4</v>
      </c>
      <c r="J6" s="67">
        <v>4</v>
      </c>
      <c r="K6" s="44">
        <f>SUM(B6:J6)</f>
        <v>41</v>
      </c>
    </row>
    <row r="7" spans="1:13" x14ac:dyDescent="0.2">
      <c r="A7" s="31" t="s">
        <v>1</v>
      </c>
      <c r="B7">
        <f>AVERAGE(B5:B6)</f>
        <v>5</v>
      </c>
      <c r="C7">
        <f t="shared" ref="C7:I7" si="0">AVERAGE(C5:C6)</f>
        <v>4.5</v>
      </c>
      <c r="D7">
        <f t="shared" si="0"/>
        <v>4.5</v>
      </c>
      <c r="E7">
        <f t="shared" si="0"/>
        <v>4.5</v>
      </c>
      <c r="F7">
        <f t="shared" si="0"/>
        <v>4</v>
      </c>
      <c r="G7">
        <f t="shared" si="0"/>
        <v>4</v>
      </c>
      <c r="H7">
        <f t="shared" si="0"/>
        <v>4</v>
      </c>
      <c r="I7">
        <f t="shared" si="0"/>
        <v>4.5</v>
      </c>
      <c r="J7">
        <f t="shared" ref="J7" si="1">AVERAGE(J5:J6)</f>
        <v>4</v>
      </c>
      <c r="K7">
        <f>AVERAGE(K5:K6)</f>
        <v>39</v>
      </c>
    </row>
    <row r="9" spans="1:13" ht="15.75" thickBot="1" x14ac:dyDescent="0.25"/>
    <row r="10" spans="1:13" ht="30" thickBot="1" x14ac:dyDescent="0.5">
      <c r="A10" s="23" t="s">
        <v>45</v>
      </c>
      <c r="B10" s="8">
        <f xml:space="preserve">  (B15*(((B21*(B17+B18))-(B21^2)-B17*B18)))/(B15-1)</f>
        <v>8</v>
      </c>
      <c r="C10" s="8">
        <f t="shared" ref="C10:J10" si="2" xml:space="preserve">  (C15*(((C21*(C17+C18))-(C21^2)-C17*C18)))/(C15-1)</f>
        <v>8</v>
      </c>
      <c r="D10" s="8">
        <f t="shared" si="2"/>
        <v>8</v>
      </c>
      <c r="E10" s="8">
        <f t="shared" si="2"/>
        <v>8</v>
      </c>
      <c r="F10" s="8">
        <f t="shared" si="2"/>
        <v>8</v>
      </c>
      <c r="G10" s="8">
        <f t="shared" si="2"/>
        <v>8</v>
      </c>
      <c r="H10" s="8">
        <f t="shared" si="2"/>
        <v>8</v>
      </c>
      <c r="I10" s="8">
        <f xml:space="preserve">  (I15*(((I21*(I17+I18))-(I21^2)-I17*I18)))/(I15-1)</f>
        <v>8</v>
      </c>
      <c r="J10" s="8">
        <f t="shared" si="2"/>
        <v>8</v>
      </c>
      <c r="K10" s="8">
        <f t="shared" ref="K10" si="3" xml:space="preserve">  (K15*(((K21*(K17+K18))-(K21^2)-K17*K18)))/(K15-1)</f>
        <v>8</v>
      </c>
    </row>
    <row r="11" spans="1:13" ht="15.75" thickBot="1" x14ac:dyDescent="0.25"/>
    <row r="12" spans="1:13" ht="27" thickBot="1" x14ac:dyDescent="0.5">
      <c r="A12" s="26" t="s">
        <v>46</v>
      </c>
      <c r="B12" s="27">
        <f>1-(B20/(B10+0.0000000000001))</f>
        <v>1</v>
      </c>
      <c r="C12" s="27">
        <f t="shared" ref="C12:J12" si="4">1-(C20/(C10+0.0000000000001))</f>
        <v>0.93750000000000078</v>
      </c>
      <c r="D12" s="27">
        <f>1-(D20/(D10+0.0000000000001))</f>
        <v>0.93750000000000078</v>
      </c>
      <c r="E12" s="27">
        <f t="shared" si="4"/>
        <v>0.93750000000000078</v>
      </c>
      <c r="F12" s="27">
        <f t="shared" si="4"/>
        <v>0.75000000000000311</v>
      </c>
      <c r="G12" s="27">
        <f t="shared" si="4"/>
        <v>1</v>
      </c>
      <c r="H12" s="27">
        <f t="shared" si="4"/>
        <v>1</v>
      </c>
      <c r="I12" s="27">
        <f t="shared" si="4"/>
        <v>0.93750000000000078</v>
      </c>
      <c r="J12" s="27">
        <f t="shared" si="4"/>
        <v>1</v>
      </c>
      <c r="K12" s="27">
        <f>1-(K20/(K10+0.0000000000001))</f>
        <v>1.2434497875801753E-14</v>
      </c>
      <c r="M12" s="43">
        <f>AVERAGE(B12:J12)</f>
        <v>0.9444444444444452</v>
      </c>
    </row>
    <row r="13" spans="1:13" ht="20.25" x14ac:dyDescent="0.3">
      <c r="A13" s="29" t="s">
        <v>48</v>
      </c>
      <c r="B13" s="28" t="str">
        <f>IF(B12&gt;=0.8,"*","")</f>
        <v>*</v>
      </c>
      <c r="C13" s="28" t="str">
        <f t="shared" ref="C13:K13" si="5">IF(C12&gt;=0.8,"*","")</f>
        <v>*</v>
      </c>
      <c r="D13" s="28" t="str">
        <f t="shared" si="5"/>
        <v>*</v>
      </c>
      <c r="E13" s="28" t="str">
        <f t="shared" si="5"/>
        <v>*</v>
      </c>
      <c r="F13" s="28" t="str">
        <f t="shared" si="5"/>
        <v/>
      </c>
      <c r="G13" s="28" t="str">
        <f t="shared" si="5"/>
        <v>*</v>
      </c>
      <c r="H13" s="28" t="str">
        <f t="shared" si="5"/>
        <v>*</v>
      </c>
      <c r="I13" s="28" t="str">
        <f t="shared" si="5"/>
        <v>*</v>
      </c>
      <c r="J13" s="28" t="str">
        <f t="shared" si="5"/>
        <v>*</v>
      </c>
      <c r="K13" s="28" t="str">
        <f t="shared" si="5"/>
        <v/>
      </c>
    </row>
    <row r="14" spans="1:13" ht="15.75" thickBot="1" x14ac:dyDescent="0.25"/>
    <row r="15" spans="1:13" x14ac:dyDescent="0.2">
      <c r="B15" s="10">
        <f>COUNT(B5:B6)</f>
        <v>2</v>
      </c>
      <c r="C15" s="10">
        <f t="shared" ref="C15:I15" si="6">COUNT(C5:C6)</f>
        <v>2</v>
      </c>
      <c r="D15" s="10">
        <f t="shared" si="6"/>
        <v>2</v>
      </c>
      <c r="E15" s="10">
        <f t="shared" si="6"/>
        <v>2</v>
      </c>
      <c r="F15" s="10">
        <f t="shared" si="6"/>
        <v>2</v>
      </c>
      <c r="G15" s="10">
        <f t="shared" si="6"/>
        <v>2</v>
      </c>
      <c r="H15" s="10">
        <f t="shared" si="6"/>
        <v>2</v>
      </c>
      <c r="I15" s="10">
        <f t="shared" si="6"/>
        <v>2</v>
      </c>
      <c r="J15" s="10">
        <f t="shared" ref="J15" si="7">COUNT(J5:J6)</f>
        <v>2</v>
      </c>
      <c r="K15" s="10">
        <f>COUNT(K5:K6)</f>
        <v>2</v>
      </c>
    </row>
    <row r="16" spans="1:13" x14ac:dyDescent="0.2">
      <c r="B16" s="25">
        <f>B21</f>
        <v>3</v>
      </c>
      <c r="C16" s="11">
        <f t="shared" ref="C16:K16" si="8">C21</f>
        <v>3</v>
      </c>
      <c r="D16" s="11">
        <f t="shared" si="8"/>
        <v>3</v>
      </c>
      <c r="E16" s="11">
        <f t="shared" si="8"/>
        <v>3</v>
      </c>
      <c r="F16" s="11">
        <f t="shared" si="8"/>
        <v>3</v>
      </c>
      <c r="G16" s="11">
        <f t="shared" si="8"/>
        <v>3</v>
      </c>
      <c r="H16" s="11">
        <f t="shared" si="8"/>
        <v>3</v>
      </c>
      <c r="I16" s="25">
        <f>I21</f>
        <v>3</v>
      </c>
      <c r="J16" s="25">
        <f>J21</f>
        <v>3</v>
      </c>
      <c r="K16" s="11">
        <f t="shared" si="8"/>
        <v>3</v>
      </c>
    </row>
    <row r="17" spans="1:11" x14ac:dyDescent="0.2">
      <c r="B17" s="11">
        <v>5</v>
      </c>
      <c r="C17" s="11">
        <v>5</v>
      </c>
      <c r="D17" s="11">
        <v>5</v>
      </c>
      <c r="E17" s="11">
        <v>5</v>
      </c>
      <c r="F17" s="11">
        <v>5</v>
      </c>
      <c r="G17" s="11">
        <v>5</v>
      </c>
      <c r="H17" s="11">
        <v>5</v>
      </c>
      <c r="I17" s="11">
        <v>5</v>
      </c>
      <c r="J17" s="11">
        <v>5</v>
      </c>
      <c r="K17" s="11">
        <v>5</v>
      </c>
    </row>
    <row r="18" spans="1:11" ht="15.75" thickBot="1" x14ac:dyDescent="0.25">
      <c r="B18" s="12">
        <v>1</v>
      </c>
      <c r="C18" s="12">
        <v>1</v>
      </c>
      <c r="D18" s="12">
        <v>1</v>
      </c>
      <c r="E18" s="12">
        <v>1</v>
      </c>
      <c r="F18" s="12">
        <v>1</v>
      </c>
      <c r="G18" s="12">
        <v>1</v>
      </c>
      <c r="H18" s="12">
        <v>1</v>
      </c>
      <c r="I18" s="12">
        <v>1</v>
      </c>
      <c r="J18" s="12">
        <v>1</v>
      </c>
      <c r="K18" s="12">
        <v>1</v>
      </c>
    </row>
    <row r="19" spans="1:11" ht="15.75" thickBot="1" x14ac:dyDescent="0.25"/>
    <row r="20" spans="1:11" ht="15.75" thickBot="1" x14ac:dyDescent="0.25">
      <c r="A20" s="32" t="s">
        <v>21</v>
      </c>
      <c r="B20" s="14">
        <f>VAR(B5:B6)</f>
        <v>0</v>
      </c>
      <c r="C20" s="14">
        <f t="shared" ref="C20:I20" si="9">VAR(C5:C6)</f>
        <v>0.5</v>
      </c>
      <c r="D20" s="14">
        <f t="shared" si="9"/>
        <v>0.5</v>
      </c>
      <c r="E20" s="14">
        <f t="shared" si="9"/>
        <v>0.5</v>
      </c>
      <c r="F20" s="14">
        <f t="shared" si="9"/>
        <v>2</v>
      </c>
      <c r="G20" s="14">
        <f t="shared" si="9"/>
        <v>0</v>
      </c>
      <c r="H20" s="14">
        <f t="shared" si="9"/>
        <v>0</v>
      </c>
      <c r="I20" s="14">
        <f t="shared" si="9"/>
        <v>0.5</v>
      </c>
      <c r="J20" s="14">
        <f t="shared" ref="J20" si="10">VAR(J5:J6)</f>
        <v>0</v>
      </c>
      <c r="K20" s="14">
        <f>VAR(K5:K6)</f>
        <v>8</v>
      </c>
    </row>
    <row r="21" spans="1:11" x14ac:dyDescent="0.2">
      <c r="B21" s="30">
        <v>3</v>
      </c>
      <c r="C21" s="30">
        <v>3</v>
      </c>
      <c r="D21" s="30">
        <v>3</v>
      </c>
      <c r="E21" s="30">
        <v>3</v>
      </c>
      <c r="F21" s="30">
        <v>3</v>
      </c>
      <c r="G21" s="30">
        <v>3</v>
      </c>
      <c r="H21" s="30">
        <v>3</v>
      </c>
      <c r="I21" s="30">
        <v>3</v>
      </c>
      <c r="J21" s="30">
        <v>3</v>
      </c>
      <c r="K21" s="30">
        <v>3</v>
      </c>
    </row>
    <row r="22" spans="1:11" ht="14.25" customHeight="1" x14ac:dyDescent="0.2">
      <c r="A22" s="33" t="s">
        <v>1</v>
      </c>
      <c r="B22" s="33">
        <f t="shared" ref="B22:K22" si="11">IF(B12&gt;=0.8,B7,"")</f>
        <v>5</v>
      </c>
      <c r="C22" s="33">
        <f t="shared" si="11"/>
        <v>4.5</v>
      </c>
      <c r="D22" s="33">
        <f t="shared" si="11"/>
        <v>4.5</v>
      </c>
      <c r="E22" s="33">
        <f>IF(E12&gt;=0.8,E7,"")</f>
        <v>4.5</v>
      </c>
      <c r="F22" s="33" t="str">
        <f>IF(F12&gt;=0.8,F7,"")</f>
        <v/>
      </c>
      <c r="G22" s="33">
        <f t="shared" si="11"/>
        <v>4</v>
      </c>
      <c r="H22" s="33">
        <f t="shared" si="11"/>
        <v>4</v>
      </c>
      <c r="I22" s="33">
        <f>IF(I12&gt;=0.8,I7,"")</f>
        <v>4.5</v>
      </c>
      <c r="J22" s="33">
        <f t="shared" si="11"/>
        <v>4</v>
      </c>
      <c r="K22" s="33" t="str">
        <f t="shared" si="11"/>
        <v/>
      </c>
    </row>
    <row r="24" spans="1:11" x14ac:dyDescent="0.2">
      <c r="B24" t="s">
        <v>90</v>
      </c>
      <c r="C24" t="s">
        <v>91</v>
      </c>
      <c r="D24" t="s">
        <v>92</v>
      </c>
      <c r="E24" t="s">
        <v>93</v>
      </c>
      <c r="F24" t="s">
        <v>94</v>
      </c>
      <c r="G24" t="s">
        <v>95</v>
      </c>
      <c r="H24" t="s">
        <v>96</v>
      </c>
      <c r="I24" t="s">
        <v>97</v>
      </c>
      <c r="J24" t="s">
        <v>98</v>
      </c>
      <c r="K24" t="s">
        <v>99</v>
      </c>
    </row>
    <row r="25" spans="1:11" x14ac:dyDescent="0.2">
      <c r="A25" s="45" t="s">
        <v>59</v>
      </c>
      <c r="B25" t="s">
        <v>10</v>
      </c>
      <c r="C25" t="s">
        <v>10</v>
      </c>
      <c r="D25" t="s">
        <v>10</v>
      </c>
      <c r="E25" t="s">
        <v>10</v>
      </c>
      <c r="F25" t="s">
        <v>10</v>
      </c>
      <c r="G25" t="s">
        <v>10</v>
      </c>
      <c r="H25" t="s">
        <v>10</v>
      </c>
      <c r="I25" t="s">
        <v>10</v>
      </c>
      <c r="K25" t="s">
        <v>10</v>
      </c>
    </row>
    <row r="26" spans="1:11" x14ac:dyDescent="0.2">
      <c r="A26" t="s">
        <v>54</v>
      </c>
      <c r="B26" s="68">
        <v>4</v>
      </c>
      <c r="C26" s="68">
        <v>4</v>
      </c>
      <c r="D26" s="68">
        <v>4</v>
      </c>
      <c r="E26" s="68">
        <v>4</v>
      </c>
      <c r="F26" s="68">
        <v>4</v>
      </c>
      <c r="G26" s="68">
        <v>4</v>
      </c>
      <c r="H26" s="68">
        <v>4</v>
      </c>
      <c r="I26" s="68">
        <v>4</v>
      </c>
      <c r="J26" s="68">
        <v>4</v>
      </c>
      <c r="K26" s="44">
        <f>SUM(B26:J26)</f>
        <v>36</v>
      </c>
    </row>
    <row r="27" spans="1:11" x14ac:dyDescent="0.2">
      <c r="A27" t="s">
        <v>56</v>
      </c>
      <c r="B27" s="68">
        <v>4</v>
      </c>
      <c r="C27" s="68">
        <v>4</v>
      </c>
      <c r="D27" s="68">
        <v>4</v>
      </c>
      <c r="E27" s="68">
        <v>4</v>
      </c>
      <c r="F27" s="68">
        <v>4</v>
      </c>
      <c r="G27" s="68">
        <v>4</v>
      </c>
      <c r="H27" s="68">
        <v>4</v>
      </c>
      <c r="I27" s="68">
        <v>4</v>
      </c>
      <c r="J27" s="68">
        <v>4</v>
      </c>
      <c r="K27" s="44">
        <f>SUM(B27:J27)</f>
        <v>36</v>
      </c>
    </row>
    <row r="28" spans="1:11" x14ac:dyDescent="0.2">
      <c r="A28" s="31" t="s">
        <v>1</v>
      </c>
      <c r="B28">
        <f>AVERAGE(B26:B27)</f>
        <v>4</v>
      </c>
      <c r="C28">
        <f t="shared" ref="C28:I28" si="12">AVERAGE(C26:C27)</f>
        <v>4</v>
      </c>
      <c r="D28">
        <f t="shared" si="12"/>
        <v>4</v>
      </c>
      <c r="E28">
        <f t="shared" si="12"/>
        <v>4</v>
      </c>
      <c r="F28">
        <f t="shared" si="12"/>
        <v>4</v>
      </c>
      <c r="G28">
        <f t="shared" si="12"/>
        <v>4</v>
      </c>
      <c r="H28">
        <f t="shared" si="12"/>
        <v>4</v>
      </c>
      <c r="I28">
        <f t="shared" si="12"/>
        <v>4</v>
      </c>
      <c r="J28">
        <f t="shared" ref="J28" si="13">AVERAGE(J26:J27)</f>
        <v>4</v>
      </c>
      <c r="K28">
        <f>AVERAGE(K26:K27)</f>
        <v>36</v>
      </c>
    </row>
    <row r="30" spans="1:11" ht="15.75" thickBot="1" x14ac:dyDescent="0.25"/>
    <row r="31" spans="1:11" ht="30" thickBot="1" x14ac:dyDescent="0.5">
      <c r="A31" s="23" t="s">
        <v>45</v>
      </c>
      <c r="B31" s="8">
        <f xml:space="preserve">  (B36*(((B42*(B38+B39))-(B42^2)-B38*B39)))/(B36-1)</f>
        <v>8</v>
      </c>
      <c r="C31" s="8">
        <f t="shared" ref="C31:H31" si="14" xml:space="preserve">  (C36*(((C42*(C38+C39))-(C42^2)-C38*C39)))/(C36-1)</f>
        <v>8</v>
      </c>
      <c r="D31" s="8">
        <f t="shared" si="14"/>
        <v>8</v>
      </c>
      <c r="E31" s="8">
        <f t="shared" si="14"/>
        <v>8</v>
      </c>
      <c r="F31" s="8">
        <f t="shared" si="14"/>
        <v>8</v>
      </c>
      <c r="G31" s="8">
        <f t="shared" si="14"/>
        <v>8</v>
      </c>
      <c r="H31" s="8">
        <f t="shared" si="14"/>
        <v>8</v>
      </c>
      <c r="I31" s="8">
        <f xml:space="preserve">  (I36*(((I42*(I38+I39))-(I42^2)-I38*I39)))/(I36-1)</f>
        <v>8</v>
      </c>
      <c r="J31" s="8">
        <f t="shared" ref="J31:K31" si="15" xml:space="preserve">  (J36*(((J42*(J38+J39))-(J42^2)-J38*J39)))/(J36-1)</f>
        <v>8</v>
      </c>
      <c r="K31" s="8">
        <f t="shared" si="15"/>
        <v>8</v>
      </c>
    </row>
    <row r="32" spans="1:11" ht="15.75" thickBot="1" x14ac:dyDescent="0.25"/>
    <row r="33" spans="1:13" ht="27" thickBot="1" x14ac:dyDescent="0.5">
      <c r="A33" s="26" t="s">
        <v>46</v>
      </c>
      <c r="B33" s="27">
        <f>1-(B41/(B31+0.0000000000001))</f>
        <v>1</v>
      </c>
      <c r="C33" s="27">
        <f t="shared" ref="C33" si="16">1-(C41/(C31+0.0000000000001))</f>
        <v>1</v>
      </c>
      <c r="D33" s="27">
        <f>1-(D41/(D31+0.0000000000001))</f>
        <v>1</v>
      </c>
      <c r="E33" s="27">
        <f t="shared" ref="E33:J33" si="17">1-(E41/(E31+0.0000000000001))</f>
        <v>1</v>
      </c>
      <c r="F33" s="27">
        <f t="shared" si="17"/>
        <v>1</v>
      </c>
      <c r="G33" s="27">
        <f t="shared" si="17"/>
        <v>1</v>
      </c>
      <c r="H33" s="27">
        <f t="shared" si="17"/>
        <v>1</v>
      </c>
      <c r="I33" s="27">
        <f t="shared" si="17"/>
        <v>1</v>
      </c>
      <c r="J33" s="27">
        <f t="shared" si="17"/>
        <v>1</v>
      </c>
      <c r="K33" s="27">
        <f>1-(K41/(K31+0.0000000000001))</f>
        <v>1</v>
      </c>
      <c r="M33" s="43">
        <f>AVERAGE(B33:J33)</f>
        <v>1</v>
      </c>
    </row>
    <row r="34" spans="1:13" ht="20.25" x14ac:dyDescent="0.3">
      <c r="A34" s="29" t="s">
        <v>48</v>
      </c>
      <c r="B34" s="28" t="str">
        <f>IF(B33&gt;=0.8,"*","")</f>
        <v>*</v>
      </c>
      <c r="C34" s="28" t="str">
        <f t="shared" ref="C34:K34" si="18">IF(C33&gt;=0.8,"*","")</f>
        <v>*</v>
      </c>
      <c r="D34" s="28" t="str">
        <f t="shared" si="18"/>
        <v>*</v>
      </c>
      <c r="E34" s="28" t="str">
        <f t="shared" si="18"/>
        <v>*</v>
      </c>
      <c r="F34" s="28" t="str">
        <f t="shared" si="18"/>
        <v>*</v>
      </c>
      <c r="G34" s="28" t="str">
        <f t="shared" si="18"/>
        <v>*</v>
      </c>
      <c r="H34" s="28" t="str">
        <f t="shared" si="18"/>
        <v>*</v>
      </c>
      <c r="I34" s="28" t="str">
        <f t="shared" si="18"/>
        <v>*</v>
      </c>
      <c r="J34" s="28" t="str">
        <f t="shared" si="18"/>
        <v>*</v>
      </c>
      <c r="K34" s="28" t="str">
        <f t="shared" si="18"/>
        <v>*</v>
      </c>
    </row>
    <row r="35" spans="1:13" ht="15.75" thickBot="1" x14ac:dyDescent="0.25"/>
    <row r="36" spans="1:13" x14ac:dyDescent="0.2">
      <c r="B36" s="10">
        <f t="shared" ref="B36:I36" si="19">COUNT(B26:B27)</f>
        <v>2</v>
      </c>
      <c r="C36" s="10">
        <f t="shared" si="19"/>
        <v>2</v>
      </c>
      <c r="D36" s="10">
        <f t="shared" si="19"/>
        <v>2</v>
      </c>
      <c r="E36" s="10">
        <f t="shared" si="19"/>
        <v>2</v>
      </c>
      <c r="F36" s="10">
        <f t="shared" si="19"/>
        <v>2</v>
      </c>
      <c r="G36" s="10">
        <f t="shared" si="19"/>
        <v>2</v>
      </c>
      <c r="H36" s="10">
        <f t="shared" si="19"/>
        <v>2</v>
      </c>
      <c r="I36" s="10">
        <f t="shared" si="19"/>
        <v>2</v>
      </c>
      <c r="J36" s="10">
        <f t="shared" ref="J36" si="20">COUNT(J26:J27)</f>
        <v>2</v>
      </c>
      <c r="K36" s="10">
        <f>COUNT(K26:K27)</f>
        <v>2</v>
      </c>
    </row>
    <row r="37" spans="1:13" x14ac:dyDescent="0.2">
      <c r="B37" s="25">
        <f>B42</f>
        <v>3</v>
      </c>
      <c r="C37" s="11">
        <f t="shared" ref="C37:H37" si="21">C42</f>
        <v>3</v>
      </c>
      <c r="D37" s="11">
        <f t="shared" si="21"/>
        <v>3</v>
      </c>
      <c r="E37" s="11">
        <f t="shared" si="21"/>
        <v>3</v>
      </c>
      <c r="F37" s="11">
        <f t="shared" si="21"/>
        <v>3</v>
      </c>
      <c r="G37" s="11">
        <f t="shared" si="21"/>
        <v>3</v>
      </c>
      <c r="H37" s="11">
        <f t="shared" si="21"/>
        <v>3</v>
      </c>
      <c r="I37" s="25">
        <f>I42</f>
        <v>3</v>
      </c>
      <c r="J37" s="25">
        <f>J42</f>
        <v>3</v>
      </c>
      <c r="K37" s="11">
        <f t="shared" ref="K37" si="22">K42</f>
        <v>3</v>
      </c>
    </row>
    <row r="38" spans="1:13" x14ac:dyDescent="0.2">
      <c r="B38" s="11">
        <v>5</v>
      </c>
      <c r="C38" s="11">
        <v>5</v>
      </c>
      <c r="D38" s="11">
        <v>5</v>
      </c>
      <c r="E38" s="11">
        <v>5</v>
      </c>
      <c r="F38" s="11">
        <v>5</v>
      </c>
      <c r="G38" s="11">
        <v>5</v>
      </c>
      <c r="H38" s="11">
        <v>5</v>
      </c>
      <c r="I38" s="11">
        <v>5</v>
      </c>
      <c r="J38" s="11">
        <v>5</v>
      </c>
      <c r="K38" s="11">
        <v>5</v>
      </c>
    </row>
    <row r="39" spans="1:13" ht="15.75" thickBot="1" x14ac:dyDescent="0.25">
      <c r="B39" s="12">
        <v>1</v>
      </c>
      <c r="C39" s="12">
        <v>1</v>
      </c>
      <c r="D39" s="12">
        <v>1</v>
      </c>
      <c r="E39" s="12">
        <v>1</v>
      </c>
      <c r="F39" s="12">
        <v>1</v>
      </c>
      <c r="G39" s="12">
        <v>1</v>
      </c>
      <c r="H39" s="12">
        <v>1</v>
      </c>
      <c r="I39" s="12">
        <v>1</v>
      </c>
      <c r="J39" s="12">
        <v>1</v>
      </c>
      <c r="K39" s="12">
        <v>1</v>
      </c>
    </row>
    <row r="40" spans="1:13" ht="15.75" thickBot="1" x14ac:dyDescent="0.25"/>
    <row r="41" spans="1:13" ht="15.75" thickBot="1" x14ac:dyDescent="0.25">
      <c r="A41" s="32" t="s">
        <v>21</v>
      </c>
      <c r="B41" s="14">
        <f>VAR(B26:B27)</f>
        <v>0</v>
      </c>
      <c r="C41" s="14">
        <f t="shared" ref="C41:I41" si="23">VAR(C26:C27)</f>
        <v>0</v>
      </c>
      <c r="D41" s="14">
        <f t="shared" si="23"/>
        <v>0</v>
      </c>
      <c r="E41" s="14">
        <f t="shared" si="23"/>
        <v>0</v>
      </c>
      <c r="F41" s="14">
        <f t="shared" si="23"/>
        <v>0</v>
      </c>
      <c r="G41" s="14">
        <f t="shared" si="23"/>
        <v>0</v>
      </c>
      <c r="H41" s="14">
        <f t="shared" si="23"/>
        <v>0</v>
      </c>
      <c r="I41" s="14">
        <f t="shared" si="23"/>
        <v>0</v>
      </c>
      <c r="J41" s="14">
        <f t="shared" ref="J41" si="24">VAR(J26:J27)</f>
        <v>0</v>
      </c>
      <c r="K41" s="14">
        <f>VAR(K26:K27)</f>
        <v>0</v>
      </c>
    </row>
    <row r="42" spans="1:13" x14ac:dyDescent="0.2">
      <c r="B42" s="30">
        <v>3</v>
      </c>
      <c r="C42" s="30">
        <v>3</v>
      </c>
      <c r="D42" s="30">
        <v>3</v>
      </c>
      <c r="E42" s="30">
        <v>3</v>
      </c>
      <c r="F42" s="30">
        <v>3</v>
      </c>
      <c r="G42" s="30">
        <v>3</v>
      </c>
      <c r="H42" s="30">
        <v>3</v>
      </c>
      <c r="I42" s="30">
        <v>3</v>
      </c>
      <c r="J42" s="30">
        <v>3</v>
      </c>
      <c r="K42" s="30">
        <v>3</v>
      </c>
    </row>
    <row r="43" spans="1:13" ht="14.25" customHeight="1" x14ac:dyDescent="0.2">
      <c r="A43" s="33" t="s">
        <v>1</v>
      </c>
      <c r="B43" s="33">
        <f t="shared" ref="B43:D43" si="25">IF(B33&gt;=0.8,B28,"")</f>
        <v>4</v>
      </c>
      <c r="C43" s="33">
        <f t="shared" si="25"/>
        <v>4</v>
      </c>
      <c r="D43" s="33">
        <f t="shared" si="25"/>
        <v>4</v>
      </c>
      <c r="E43" s="33">
        <f>IF(E33&gt;=0.8,E28,"")</f>
        <v>4</v>
      </c>
      <c r="F43" s="33">
        <f>IF(F33&gt;=0.8,F28,"")</f>
        <v>4</v>
      </c>
      <c r="G43" s="33">
        <f t="shared" ref="G43:H43" si="26">IF(G33&gt;=0.8,G28,"")</f>
        <v>4</v>
      </c>
      <c r="H43" s="33">
        <f t="shared" si="26"/>
        <v>4</v>
      </c>
      <c r="I43" s="33">
        <f>IF(I33&gt;=0.8,I28,"")</f>
        <v>4</v>
      </c>
      <c r="J43" s="33">
        <f t="shared" ref="J43:K43" si="27">IF(J33&gt;=0.8,J28,"")</f>
        <v>4</v>
      </c>
      <c r="K43" s="33">
        <f t="shared" si="27"/>
        <v>36</v>
      </c>
    </row>
    <row r="45" spans="1:13" x14ac:dyDescent="0.2">
      <c r="B45" t="s">
        <v>90</v>
      </c>
      <c r="C45" t="s">
        <v>91</v>
      </c>
      <c r="D45" t="s">
        <v>92</v>
      </c>
      <c r="E45" t="s">
        <v>93</v>
      </c>
      <c r="F45" t="s">
        <v>94</v>
      </c>
      <c r="G45" t="s">
        <v>95</v>
      </c>
      <c r="H45" t="s">
        <v>96</v>
      </c>
      <c r="I45" t="s">
        <v>97</v>
      </c>
      <c r="J45" t="s">
        <v>98</v>
      </c>
      <c r="K45" t="s">
        <v>99</v>
      </c>
    </row>
    <row r="46" spans="1:13" x14ac:dyDescent="0.2">
      <c r="A46" s="45" t="s">
        <v>61</v>
      </c>
      <c r="B46" t="s">
        <v>10</v>
      </c>
      <c r="C46" t="s">
        <v>10</v>
      </c>
      <c r="D46" t="s">
        <v>10</v>
      </c>
      <c r="E46" t="s">
        <v>10</v>
      </c>
      <c r="F46" t="s">
        <v>10</v>
      </c>
      <c r="G46" t="s">
        <v>10</v>
      </c>
      <c r="H46" t="s">
        <v>10</v>
      </c>
      <c r="I46" t="s">
        <v>10</v>
      </c>
      <c r="K46" t="s">
        <v>10</v>
      </c>
    </row>
    <row r="47" spans="1:13" x14ac:dyDescent="0.2">
      <c r="A47" t="s">
        <v>54</v>
      </c>
      <c r="B47" s="67">
        <v>4</v>
      </c>
      <c r="C47" s="67">
        <v>3</v>
      </c>
      <c r="D47" s="67">
        <v>4</v>
      </c>
      <c r="E47" s="67">
        <v>4</v>
      </c>
      <c r="F47" s="67">
        <v>4</v>
      </c>
      <c r="G47" s="67">
        <v>4</v>
      </c>
      <c r="H47" s="67">
        <v>4</v>
      </c>
      <c r="I47" s="67">
        <v>4</v>
      </c>
      <c r="J47" s="67">
        <v>4</v>
      </c>
      <c r="K47" s="44">
        <f>SUM(B47:J47)</f>
        <v>35</v>
      </c>
    </row>
    <row r="48" spans="1:13" x14ac:dyDescent="0.2">
      <c r="A48" t="s">
        <v>56</v>
      </c>
      <c r="B48" s="67">
        <v>4</v>
      </c>
      <c r="C48" s="67">
        <v>4</v>
      </c>
      <c r="D48" s="67">
        <v>4</v>
      </c>
      <c r="E48" s="67">
        <v>3</v>
      </c>
      <c r="F48" s="67">
        <v>4</v>
      </c>
      <c r="G48" s="67">
        <v>4</v>
      </c>
      <c r="H48" s="67">
        <v>4</v>
      </c>
      <c r="I48" s="67">
        <v>4</v>
      </c>
      <c r="J48" s="67">
        <v>4</v>
      </c>
      <c r="K48" s="44">
        <f>SUM(B48:J48)</f>
        <v>35</v>
      </c>
    </row>
    <row r="49" spans="1:13" x14ac:dyDescent="0.2">
      <c r="A49" s="31" t="s">
        <v>1</v>
      </c>
      <c r="B49">
        <f>AVERAGE(B47:B48)</f>
        <v>4</v>
      </c>
      <c r="C49">
        <f>AVERAGE(C47:C48)</f>
        <v>3.5</v>
      </c>
      <c r="D49">
        <f t="shared" ref="D49:I49" si="28">AVERAGE(D47:D48)</f>
        <v>4</v>
      </c>
      <c r="E49">
        <f t="shared" si="28"/>
        <v>3.5</v>
      </c>
      <c r="F49">
        <f t="shared" si="28"/>
        <v>4</v>
      </c>
      <c r="G49">
        <f t="shared" si="28"/>
        <v>4</v>
      </c>
      <c r="H49">
        <f t="shared" si="28"/>
        <v>4</v>
      </c>
      <c r="I49">
        <f t="shared" si="28"/>
        <v>4</v>
      </c>
      <c r="J49">
        <f t="shared" ref="J49" si="29">AVERAGE(J47:J48)</f>
        <v>4</v>
      </c>
      <c r="K49">
        <f>AVERAGE(K47:K48)</f>
        <v>35</v>
      </c>
    </row>
    <row r="51" spans="1:13" ht="15.75" thickBot="1" x14ac:dyDescent="0.25"/>
    <row r="52" spans="1:13" ht="30" thickBot="1" x14ac:dyDescent="0.5">
      <c r="A52" s="23" t="s">
        <v>45</v>
      </c>
      <c r="B52" s="8">
        <f xml:space="preserve">  (B57*(((B63*(B59+B60))-(B63^2)-B59*B60)))/(B57-1)</f>
        <v>8</v>
      </c>
      <c r="C52" s="8">
        <f t="shared" ref="C52:H52" si="30" xml:space="preserve">  (C57*(((C63*(C59+C60))-(C63^2)-C59*C60)))/(C57-1)</f>
        <v>8</v>
      </c>
      <c r="D52" s="8">
        <f t="shared" si="30"/>
        <v>8</v>
      </c>
      <c r="E52" s="8">
        <f t="shared" si="30"/>
        <v>8</v>
      </c>
      <c r="F52" s="8">
        <f t="shared" si="30"/>
        <v>8</v>
      </c>
      <c r="G52" s="8">
        <f t="shared" si="30"/>
        <v>8</v>
      </c>
      <c r="H52" s="8">
        <f t="shared" si="30"/>
        <v>8</v>
      </c>
      <c r="I52" s="8">
        <f xml:space="preserve">  (I57*(((I63*(I59+I60))-(I63^2)-I59*I60)))/(I57-1)</f>
        <v>8</v>
      </c>
      <c r="J52" s="8">
        <f t="shared" ref="J52:K52" si="31" xml:space="preserve">  (J57*(((J63*(J59+J60))-(J63^2)-J59*J60)))/(J57-1)</f>
        <v>8</v>
      </c>
      <c r="K52" s="8">
        <f t="shared" si="31"/>
        <v>8</v>
      </c>
    </row>
    <row r="53" spans="1:13" ht="15.75" thickBot="1" x14ac:dyDescent="0.25"/>
    <row r="54" spans="1:13" ht="27" thickBot="1" x14ac:dyDescent="0.5">
      <c r="A54" s="26" t="s">
        <v>46</v>
      </c>
      <c r="B54" s="27">
        <f>1-(B62/(B52+0.0000000000001))</f>
        <v>1</v>
      </c>
      <c r="C54" s="27">
        <f t="shared" ref="C54" si="32">1-(C62/(C52+0.0000000000001))</f>
        <v>0.93750000000000078</v>
      </c>
      <c r="D54" s="27">
        <f>1-(D62/(D52+0.0000000000001))</f>
        <v>1</v>
      </c>
      <c r="E54" s="27">
        <f t="shared" ref="E54:J54" si="33">1-(E62/(E52+0.0000000000001))</f>
        <v>0.93750000000000078</v>
      </c>
      <c r="F54" s="27">
        <f t="shared" si="33"/>
        <v>1</v>
      </c>
      <c r="G54" s="27">
        <f t="shared" si="33"/>
        <v>1</v>
      </c>
      <c r="H54" s="27">
        <f t="shared" si="33"/>
        <v>1</v>
      </c>
      <c r="I54" s="27">
        <f t="shared" si="33"/>
        <v>1</v>
      </c>
      <c r="J54" s="27">
        <f t="shared" si="33"/>
        <v>1</v>
      </c>
      <c r="K54" s="27">
        <f>1-(K62/(K52+0.0000000000001))</f>
        <v>1</v>
      </c>
      <c r="M54" s="43">
        <f>AVERAGE(B54:J54)</f>
        <v>0.98611111111111127</v>
      </c>
    </row>
    <row r="55" spans="1:13" ht="20.25" x14ac:dyDescent="0.3">
      <c r="A55" s="29" t="s">
        <v>48</v>
      </c>
      <c r="B55" s="28" t="str">
        <f>IF(B54&gt;=0.8,"*","")</f>
        <v>*</v>
      </c>
      <c r="C55" s="28" t="str">
        <f t="shared" ref="C55:K55" si="34">IF(C54&gt;=0.8,"*","")</f>
        <v>*</v>
      </c>
      <c r="D55" s="28" t="str">
        <f t="shared" si="34"/>
        <v>*</v>
      </c>
      <c r="E55" s="28" t="str">
        <f t="shared" si="34"/>
        <v>*</v>
      </c>
      <c r="F55" s="28" t="str">
        <f t="shared" si="34"/>
        <v>*</v>
      </c>
      <c r="G55" s="28" t="str">
        <f t="shared" si="34"/>
        <v>*</v>
      </c>
      <c r="H55" s="28" t="str">
        <f t="shared" si="34"/>
        <v>*</v>
      </c>
      <c r="I55" s="28" t="str">
        <f t="shared" si="34"/>
        <v>*</v>
      </c>
      <c r="J55" s="28" t="str">
        <f t="shared" si="34"/>
        <v>*</v>
      </c>
      <c r="K55" s="28" t="str">
        <f t="shared" si="34"/>
        <v>*</v>
      </c>
    </row>
    <row r="56" spans="1:13" ht="15.75" thickBot="1" x14ac:dyDescent="0.25"/>
    <row r="57" spans="1:13" x14ac:dyDescent="0.2">
      <c r="B57" s="10">
        <f>COUNT(B47:B48)</f>
        <v>2</v>
      </c>
      <c r="C57" s="10">
        <f t="shared" ref="C57:I57" si="35">COUNT(C47:C48)</f>
        <v>2</v>
      </c>
      <c r="D57" s="10">
        <f t="shared" si="35"/>
        <v>2</v>
      </c>
      <c r="E57" s="10">
        <f t="shared" si="35"/>
        <v>2</v>
      </c>
      <c r="F57" s="10">
        <f t="shared" si="35"/>
        <v>2</v>
      </c>
      <c r="G57" s="10">
        <f t="shared" si="35"/>
        <v>2</v>
      </c>
      <c r="H57" s="10">
        <f t="shared" si="35"/>
        <v>2</v>
      </c>
      <c r="I57" s="10">
        <f t="shared" si="35"/>
        <v>2</v>
      </c>
      <c r="J57" s="10">
        <f t="shared" ref="J57" si="36">COUNT(J47:J48)</f>
        <v>2</v>
      </c>
      <c r="K57" s="10">
        <f>COUNT(K47:K48)</f>
        <v>2</v>
      </c>
    </row>
    <row r="58" spans="1:13" x14ac:dyDescent="0.2">
      <c r="B58" s="25">
        <f>B63</f>
        <v>3</v>
      </c>
      <c r="C58" s="11">
        <f t="shared" ref="C58:H58" si="37">C63</f>
        <v>3</v>
      </c>
      <c r="D58" s="11">
        <f t="shared" si="37"/>
        <v>3</v>
      </c>
      <c r="E58" s="11">
        <f t="shared" si="37"/>
        <v>3</v>
      </c>
      <c r="F58" s="11">
        <f t="shared" si="37"/>
        <v>3</v>
      </c>
      <c r="G58" s="11">
        <f t="shared" si="37"/>
        <v>3</v>
      </c>
      <c r="H58" s="11">
        <f t="shared" si="37"/>
        <v>3</v>
      </c>
      <c r="I58" s="25">
        <f>I63</f>
        <v>3</v>
      </c>
      <c r="J58" s="25">
        <f>J63</f>
        <v>3</v>
      </c>
      <c r="K58" s="11">
        <f t="shared" ref="K58" si="38">K63</f>
        <v>3</v>
      </c>
    </row>
    <row r="59" spans="1:13" x14ac:dyDescent="0.2">
      <c r="B59" s="11">
        <v>5</v>
      </c>
      <c r="C59" s="11">
        <v>5</v>
      </c>
      <c r="D59" s="11">
        <v>5</v>
      </c>
      <c r="E59" s="11">
        <v>5</v>
      </c>
      <c r="F59" s="11">
        <v>5</v>
      </c>
      <c r="G59" s="11">
        <v>5</v>
      </c>
      <c r="H59" s="11">
        <v>5</v>
      </c>
      <c r="I59" s="11">
        <v>5</v>
      </c>
      <c r="J59" s="11">
        <v>5</v>
      </c>
      <c r="K59" s="11">
        <v>5</v>
      </c>
    </row>
    <row r="60" spans="1:13" ht="15.75" thickBot="1" x14ac:dyDescent="0.25">
      <c r="B60" s="12">
        <v>1</v>
      </c>
      <c r="C60" s="12">
        <v>1</v>
      </c>
      <c r="D60" s="12">
        <v>1</v>
      </c>
      <c r="E60" s="12">
        <v>1</v>
      </c>
      <c r="F60" s="12">
        <v>1</v>
      </c>
      <c r="G60" s="12">
        <v>1</v>
      </c>
      <c r="H60" s="12">
        <v>1</v>
      </c>
      <c r="I60" s="12">
        <v>1</v>
      </c>
      <c r="J60" s="12">
        <v>1</v>
      </c>
      <c r="K60" s="12">
        <v>1</v>
      </c>
    </row>
    <row r="61" spans="1:13" ht="15.75" thickBot="1" x14ac:dyDescent="0.25"/>
    <row r="62" spans="1:13" ht="15.75" thickBot="1" x14ac:dyDescent="0.25">
      <c r="A62" s="32" t="s">
        <v>21</v>
      </c>
      <c r="B62" s="14">
        <f>VAR(B47:B48)</f>
        <v>0</v>
      </c>
      <c r="C62" s="14">
        <f t="shared" ref="C62:I62" si="39">VAR(C47:C48)</f>
        <v>0.5</v>
      </c>
      <c r="D62" s="14">
        <f t="shared" si="39"/>
        <v>0</v>
      </c>
      <c r="E62" s="14">
        <f t="shared" si="39"/>
        <v>0.5</v>
      </c>
      <c r="F62" s="14">
        <f t="shared" si="39"/>
        <v>0</v>
      </c>
      <c r="G62" s="14">
        <f t="shared" si="39"/>
        <v>0</v>
      </c>
      <c r="H62" s="14">
        <f t="shared" si="39"/>
        <v>0</v>
      </c>
      <c r="I62" s="14">
        <f t="shared" si="39"/>
        <v>0</v>
      </c>
      <c r="J62" s="14">
        <f t="shared" ref="J62" si="40">VAR(J47:J48)</f>
        <v>0</v>
      </c>
      <c r="K62" s="14">
        <f>VAR(K47:K48)</f>
        <v>0</v>
      </c>
    </row>
    <row r="63" spans="1:13" x14ac:dyDescent="0.2">
      <c r="B63" s="30">
        <v>3</v>
      </c>
      <c r="C63" s="30">
        <v>3</v>
      </c>
      <c r="D63" s="30">
        <v>3</v>
      </c>
      <c r="E63" s="30">
        <v>3</v>
      </c>
      <c r="F63" s="30">
        <v>3</v>
      </c>
      <c r="G63" s="30">
        <v>3</v>
      </c>
      <c r="H63" s="30">
        <v>3</v>
      </c>
      <c r="I63" s="30">
        <v>3</v>
      </c>
      <c r="J63" s="30">
        <v>3</v>
      </c>
      <c r="K63" s="30">
        <v>3</v>
      </c>
    </row>
    <row r="64" spans="1:13" x14ac:dyDescent="0.2">
      <c r="A64" s="33" t="s">
        <v>1</v>
      </c>
      <c r="B64" s="33">
        <f t="shared" ref="B64:D64" si="41">IF(B54&gt;=0.8,B49,"")</f>
        <v>4</v>
      </c>
      <c r="C64" s="33">
        <f t="shared" si="41"/>
        <v>3.5</v>
      </c>
      <c r="D64" s="33">
        <f t="shared" si="41"/>
        <v>4</v>
      </c>
      <c r="E64" s="33">
        <f>IF(E54&gt;=0.8,E49,"")</f>
        <v>3.5</v>
      </c>
      <c r="F64" s="33">
        <f>IF(F54&gt;=0.8,F49,"")</f>
        <v>4</v>
      </c>
      <c r="G64" s="33">
        <f t="shared" ref="G64:H64" si="42">IF(G54&gt;=0.8,G49,"")</f>
        <v>4</v>
      </c>
      <c r="H64" s="33">
        <f t="shared" si="42"/>
        <v>4</v>
      </c>
      <c r="I64" s="33">
        <f>IF(I54&gt;=0.8,I49,"")</f>
        <v>4</v>
      </c>
      <c r="J64" s="33">
        <f t="shared" ref="J64:K64" si="43">IF(J54&gt;=0.8,J49,"")</f>
        <v>4</v>
      </c>
      <c r="K64" s="33">
        <f t="shared" si="43"/>
        <v>35</v>
      </c>
    </row>
    <row r="66" spans="1:13" x14ac:dyDescent="0.2">
      <c r="B66" t="s">
        <v>90</v>
      </c>
      <c r="C66" t="s">
        <v>91</v>
      </c>
      <c r="D66" t="s">
        <v>92</v>
      </c>
      <c r="E66" t="s">
        <v>93</v>
      </c>
      <c r="F66" t="s">
        <v>94</v>
      </c>
      <c r="G66" t="s">
        <v>95</v>
      </c>
      <c r="H66" t="s">
        <v>96</v>
      </c>
      <c r="I66" t="s">
        <v>97</v>
      </c>
      <c r="J66" t="s">
        <v>98</v>
      </c>
      <c r="K66" t="s">
        <v>99</v>
      </c>
    </row>
    <row r="67" spans="1:13" x14ac:dyDescent="0.2">
      <c r="A67" s="45" t="s">
        <v>62</v>
      </c>
      <c r="B67" t="s">
        <v>10</v>
      </c>
      <c r="C67" t="s">
        <v>10</v>
      </c>
      <c r="D67" t="s">
        <v>10</v>
      </c>
      <c r="E67" t="s">
        <v>10</v>
      </c>
      <c r="F67" t="s">
        <v>10</v>
      </c>
      <c r="G67" t="s">
        <v>10</v>
      </c>
      <c r="H67" t="s">
        <v>10</v>
      </c>
      <c r="I67" t="s">
        <v>10</v>
      </c>
      <c r="K67" t="s">
        <v>10</v>
      </c>
    </row>
    <row r="68" spans="1:13" x14ac:dyDescent="0.2">
      <c r="A68" t="s">
        <v>54</v>
      </c>
      <c r="B68" s="69">
        <v>4</v>
      </c>
      <c r="C68" s="69">
        <v>4</v>
      </c>
      <c r="D68" s="69">
        <v>4</v>
      </c>
      <c r="E68" s="69">
        <v>4</v>
      </c>
      <c r="F68" s="69">
        <v>4</v>
      </c>
      <c r="G68" s="69">
        <v>4</v>
      </c>
      <c r="H68" s="69">
        <v>4</v>
      </c>
      <c r="I68" s="69">
        <v>4</v>
      </c>
      <c r="J68" s="69">
        <v>4</v>
      </c>
      <c r="K68" s="44">
        <f>SUM(B68:J68)</f>
        <v>36</v>
      </c>
    </row>
    <row r="69" spans="1:13" x14ac:dyDescent="0.2">
      <c r="A69" t="s">
        <v>56</v>
      </c>
      <c r="B69" s="69">
        <v>5</v>
      </c>
      <c r="C69" s="69">
        <v>5</v>
      </c>
      <c r="D69" s="69">
        <v>5</v>
      </c>
      <c r="E69" s="69">
        <v>4</v>
      </c>
      <c r="F69" s="69">
        <v>4</v>
      </c>
      <c r="G69" s="69">
        <v>4</v>
      </c>
      <c r="H69" s="69">
        <v>4</v>
      </c>
      <c r="I69" s="69">
        <v>4</v>
      </c>
      <c r="J69" s="69">
        <v>4</v>
      </c>
      <c r="K69" s="44">
        <f>SUM(B69:J69)</f>
        <v>39</v>
      </c>
    </row>
    <row r="70" spans="1:13" x14ac:dyDescent="0.2">
      <c r="A70" t="s">
        <v>57</v>
      </c>
      <c r="B70" s="69">
        <v>4</v>
      </c>
      <c r="C70" s="69">
        <v>4</v>
      </c>
      <c r="D70" s="69">
        <v>4</v>
      </c>
      <c r="E70" s="69">
        <v>4</v>
      </c>
      <c r="F70" s="69">
        <v>4</v>
      </c>
      <c r="G70" s="69">
        <v>4</v>
      </c>
      <c r="H70" s="69">
        <v>4</v>
      </c>
      <c r="I70" s="69">
        <v>4</v>
      </c>
      <c r="J70" s="69">
        <v>4</v>
      </c>
      <c r="K70" s="44">
        <f>SUM(B70:J70)</f>
        <v>36</v>
      </c>
    </row>
    <row r="71" spans="1:13" x14ac:dyDescent="0.2">
      <c r="A71" t="s">
        <v>58</v>
      </c>
      <c r="B71" s="69">
        <v>3</v>
      </c>
      <c r="C71" s="69">
        <v>3</v>
      </c>
      <c r="D71" s="69">
        <v>3</v>
      </c>
      <c r="E71" s="69">
        <v>3</v>
      </c>
      <c r="F71" s="69">
        <v>3</v>
      </c>
      <c r="G71" s="69">
        <v>3</v>
      </c>
      <c r="H71" s="69">
        <v>3</v>
      </c>
      <c r="I71" s="69">
        <v>3</v>
      </c>
      <c r="J71" s="69">
        <v>3</v>
      </c>
      <c r="K71" s="44">
        <f>SUM(B71:J71)</f>
        <v>27</v>
      </c>
    </row>
    <row r="72" spans="1:13" x14ac:dyDescent="0.2">
      <c r="A72" t="s">
        <v>60</v>
      </c>
      <c r="B72" s="69">
        <v>3</v>
      </c>
      <c r="C72" s="69">
        <v>1</v>
      </c>
      <c r="D72" s="69">
        <v>3</v>
      </c>
      <c r="E72" s="69">
        <v>4</v>
      </c>
      <c r="F72" s="69">
        <v>3</v>
      </c>
      <c r="G72" s="69">
        <v>1</v>
      </c>
      <c r="H72" s="69">
        <v>3</v>
      </c>
      <c r="I72" s="69">
        <v>3</v>
      </c>
      <c r="J72" s="69">
        <v>2</v>
      </c>
      <c r="K72" s="44">
        <f>SUM(B72:J72)</f>
        <v>23</v>
      </c>
    </row>
    <row r="73" spans="1:13" x14ac:dyDescent="0.2">
      <c r="A73" s="31" t="s">
        <v>1</v>
      </c>
      <c r="B73">
        <f>AVERAGE(B68:B72)</f>
        <v>3.8</v>
      </c>
      <c r="C73">
        <f t="shared" ref="C73:J73" si="44">AVERAGE(C68:C72)</f>
        <v>3.4</v>
      </c>
      <c r="D73">
        <f t="shared" si="44"/>
        <v>3.8</v>
      </c>
      <c r="E73">
        <f t="shared" si="44"/>
        <v>3.8</v>
      </c>
      <c r="F73">
        <f t="shared" si="44"/>
        <v>3.6</v>
      </c>
      <c r="G73">
        <f t="shared" si="44"/>
        <v>3.2</v>
      </c>
      <c r="H73">
        <f t="shared" si="44"/>
        <v>3.6</v>
      </c>
      <c r="I73">
        <f t="shared" si="44"/>
        <v>3.6</v>
      </c>
      <c r="J73">
        <f t="shared" si="44"/>
        <v>3.4</v>
      </c>
      <c r="K73">
        <f>AVERAGE(K68:K69)</f>
        <v>37.5</v>
      </c>
    </row>
    <row r="75" spans="1:13" ht="15.75" thickBot="1" x14ac:dyDescent="0.25"/>
    <row r="76" spans="1:13" ht="30" thickBot="1" x14ac:dyDescent="0.5">
      <c r="A76" s="23" t="s">
        <v>45</v>
      </c>
      <c r="B76" s="8">
        <f xml:space="preserve">  (B81*(((B87*(B83+B84))-(B87^2)-B83*B84)))/(B81-1)</f>
        <v>5</v>
      </c>
      <c r="C76" s="8">
        <f t="shared" ref="C76:H76" si="45" xml:space="preserve">  (C81*(((C87*(C83+C84))-(C87^2)-C83*C84)))/(C81-1)</f>
        <v>5</v>
      </c>
      <c r="D76" s="8">
        <f t="shared" si="45"/>
        <v>5</v>
      </c>
      <c r="E76" s="8">
        <f t="shared" si="45"/>
        <v>5</v>
      </c>
      <c r="F76" s="8">
        <f t="shared" si="45"/>
        <v>5</v>
      </c>
      <c r="G76" s="8">
        <f t="shared" si="45"/>
        <v>5</v>
      </c>
      <c r="H76" s="8">
        <f t="shared" si="45"/>
        <v>5</v>
      </c>
      <c r="I76" s="8">
        <f xml:space="preserve">  (I81*(((I87*(I83+I84))-(I87^2)-I83*I84)))/(I81-1)</f>
        <v>5</v>
      </c>
      <c r="J76" s="8">
        <f t="shared" ref="J76:K76" si="46" xml:space="preserve">  (J81*(((J87*(J83+J84))-(J87^2)-J83*J84)))/(J81-1)</f>
        <v>5</v>
      </c>
      <c r="K76" s="8">
        <f t="shared" si="46"/>
        <v>5</v>
      </c>
    </row>
    <row r="77" spans="1:13" ht="15.75" thickBot="1" x14ac:dyDescent="0.25"/>
    <row r="78" spans="1:13" ht="27" thickBot="1" x14ac:dyDescent="0.5">
      <c r="A78" s="26" t="s">
        <v>46</v>
      </c>
      <c r="B78" s="27">
        <f>1-(B86/(B76+0.0000000000001))</f>
        <v>0.86000000000000298</v>
      </c>
      <c r="C78" s="27">
        <f t="shared" ref="C78" si="47">1-(C86/(C76+0.0000000000001))</f>
        <v>0.54000000000000914</v>
      </c>
      <c r="D78" s="27">
        <f>1-(D86/(D76+0.0000000000001))</f>
        <v>0.86000000000000298</v>
      </c>
      <c r="E78" s="27">
        <f t="shared" ref="E78:J78" si="48">1-(E86/(E76+0.0000000000001))</f>
        <v>0.96000000000000096</v>
      </c>
      <c r="F78" s="27">
        <f t="shared" si="48"/>
        <v>0.94000000000000106</v>
      </c>
      <c r="G78" s="27">
        <f t="shared" si="48"/>
        <v>0.66000000000000703</v>
      </c>
      <c r="H78" s="27">
        <f t="shared" si="48"/>
        <v>0.94000000000000106</v>
      </c>
      <c r="I78" s="27">
        <f t="shared" si="48"/>
        <v>0.94000000000000106</v>
      </c>
      <c r="J78" s="27">
        <f t="shared" si="48"/>
        <v>0.84000000000000308</v>
      </c>
      <c r="K78" s="27">
        <f>1-(K86/(K76+0.0000000000001))</f>
        <v>-8.3399999999998222</v>
      </c>
      <c r="M78" s="43">
        <f>AVERAGE(B78:J78)</f>
        <v>0.83777777777778117</v>
      </c>
    </row>
    <row r="79" spans="1:13" ht="20.25" x14ac:dyDescent="0.3">
      <c r="A79" s="29" t="s">
        <v>48</v>
      </c>
      <c r="B79" s="28" t="str">
        <f>IF(B78&gt;=0.8,"*","")</f>
        <v>*</v>
      </c>
      <c r="C79" s="28" t="str">
        <f t="shared" ref="C79:K79" si="49">IF(C78&gt;=0.8,"*","")</f>
        <v/>
      </c>
      <c r="D79" s="28" t="str">
        <f t="shared" si="49"/>
        <v>*</v>
      </c>
      <c r="E79" s="28" t="str">
        <f t="shared" si="49"/>
        <v>*</v>
      </c>
      <c r="F79" s="28" t="str">
        <f t="shared" si="49"/>
        <v>*</v>
      </c>
      <c r="G79" s="28" t="str">
        <f t="shared" si="49"/>
        <v/>
      </c>
      <c r="H79" s="28" t="str">
        <f t="shared" si="49"/>
        <v>*</v>
      </c>
      <c r="I79" s="28" t="str">
        <f t="shared" si="49"/>
        <v>*</v>
      </c>
      <c r="J79" s="28" t="str">
        <f t="shared" si="49"/>
        <v>*</v>
      </c>
      <c r="K79" s="28" t="str">
        <f t="shared" si="49"/>
        <v/>
      </c>
    </row>
    <row r="80" spans="1:13" ht="15.75" thickBot="1" x14ac:dyDescent="0.25"/>
    <row r="81" spans="1:11" x14ac:dyDescent="0.2">
      <c r="B81" s="10">
        <f>COUNT(B68:B72)</f>
        <v>5</v>
      </c>
      <c r="C81" s="10">
        <f t="shared" ref="C81:K81" si="50">COUNT(C68:C72)</f>
        <v>5</v>
      </c>
      <c r="D81" s="10">
        <f t="shared" si="50"/>
        <v>5</v>
      </c>
      <c r="E81" s="10">
        <f t="shared" si="50"/>
        <v>5</v>
      </c>
      <c r="F81" s="10">
        <f t="shared" si="50"/>
        <v>5</v>
      </c>
      <c r="G81" s="10">
        <f t="shared" si="50"/>
        <v>5</v>
      </c>
      <c r="H81" s="10">
        <f t="shared" si="50"/>
        <v>5</v>
      </c>
      <c r="I81" s="10">
        <f t="shared" si="50"/>
        <v>5</v>
      </c>
      <c r="J81" s="10">
        <f t="shared" si="50"/>
        <v>5</v>
      </c>
      <c r="K81" s="10">
        <f t="shared" si="50"/>
        <v>5</v>
      </c>
    </row>
    <row r="82" spans="1:11" x14ac:dyDescent="0.2">
      <c r="B82" s="25">
        <f>B87</f>
        <v>3</v>
      </c>
      <c r="C82" s="11">
        <f t="shared" ref="C82:H82" si="51">C87</f>
        <v>3</v>
      </c>
      <c r="D82" s="11">
        <f t="shared" si="51"/>
        <v>3</v>
      </c>
      <c r="E82" s="11">
        <f t="shared" si="51"/>
        <v>3</v>
      </c>
      <c r="F82" s="11">
        <f t="shared" si="51"/>
        <v>3</v>
      </c>
      <c r="G82" s="11">
        <f t="shared" si="51"/>
        <v>3</v>
      </c>
      <c r="H82" s="11">
        <f t="shared" si="51"/>
        <v>3</v>
      </c>
      <c r="I82" s="25">
        <f>I87</f>
        <v>3</v>
      </c>
      <c r="J82" s="25">
        <f>J87</f>
        <v>3</v>
      </c>
      <c r="K82" s="11">
        <f t="shared" ref="K82" si="52">K87</f>
        <v>3</v>
      </c>
    </row>
    <row r="83" spans="1:11" x14ac:dyDescent="0.2">
      <c r="B83" s="11">
        <v>5</v>
      </c>
      <c r="C83" s="11">
        <v>5</v>
      </c>
      <c r="D83" s="11">
        <v>5</v>
      </c>
      <c r="E83" s="11">
        <v>5</v>
      </c>
      <c r="F83" s="11">
        <v>5</v>
      </c>
      <c r="G83" s="11">
        <v>5</v>
      </c>
      <c r="H83" s="11">
        <v>5</v>
      </c>
      <c r="I83" s="11">
        <v>5</v>
      </c>
      <c r="J83" s="11">
        <v>5</v>
      </c>
      <c r="K83" s="11">
        <v>5</v>
      </c>
    </row>
    <row r="84" spans="1:11" ht="15.75" thickBot="1" x14ac:dyDescent="0.25">
      <c r="B84" s="12">
        <v>1</v>
      </c>
      <c r="C84" s="12">
        <v>1</v>
      </c>
      <c r="D84" s="12">
        <v>1</v>
      </c>
      <c r="E84" s="12">
        <v>1</v>
      </c>
      <c r="F84" s="12">
        <v>1</v>
      </c>
      <c r="G84" s="12">
        <v>1</v>
      </c>
      <c r="H84" s="12">
        <v>1</v>
      </c>
      <c r="I84" s="12">
        <v>1</v>
      </c>
      <c r="J84" s="12">
        <v>1</v>
      </c>
      <c r="K84" s="12">
        <v>1</v>
      </c>
    </row>
    <row r="85" spans="1:11" ht="15.75" thickBot="1" x14ac:dyDescent="0.25"/>
    <row r="86" spans="1:11" ht="15.75" thickBot="1" x14ac:dyDescent="0.25">
      <c r="A86" s="32" t="s">
        <v>21</v>
      </c>
      <c r="B86" s="14">
        <f>VAR(B68:B72)</f>
        <v>0.69999999999999929</v>
      </c>
      <c r="C86" s="14">
        <f t="shared" ref="C86:K86" si="53">VAR(C68:C72)</f>
        <v>2.3000000000000007</v>
      </c>
      <c r="D86" s="14">
        <f t="shared" si="53"/>
        <v>0.69999999999999929</v>
      </c>
      <c r="E86" s="14">
        <f t="shared" si="53"/>
        <v>0.19999999999999929</v>
      </c>
      <c r="F86" s="14">
        <f t="shared" si="53"/>
        <v>0.30000000000000071</v>
      </c>
      <c r="G86" s="14">
        <f t="shared" si="53"/>
        <v>1.6999999999999993</v>
      </c>
      <c r="H86" s="14">
        <f t="shared" si="53"/>
        <v>0.30000000000000071</v>
      </c>
      <c r="I86" s="14">
        <f t="shared" si="53"/>
        <v>0.30000000000000071</v>
      </c>
      <c r="J86" s="14">
        <f t="shared" si="53"/>
        <v>0.80000000000000071</v>
      </c>
      <c r="K86" s="14">
        <f t="shared" si="53"/>
        <v>46.700000000000045</v>
      </c>
    </row>
    <row r="87" spans="1:11" x14ac:dyDescent="0.2">
      <c r="B87" s="30">
        <v>3</v>
      </c>
      <c r="C87" s="30">
        <v>3</v>
      </c>
      <c r="D87" s="30">
        <v>3</v>
      </c>
      <c r="E87" s="30">
        <v>3</v>
      </c>
      <c r="F87" s="30">
        <v>3</v>
      </c>
      <c r="G87" s="30">
        <v>3</v>
      </c>
      <c r="H87" s="30">
        <v>3</v>
      </c>
      <c r="I87" s="30">
        <v>3</v>
      </c>
      <c r="J87" s="30">
        <v>3</v>
      </c>
      <c r="K87" s="30">
        <v>3</v>
      </c>
    </row>
    <row r="88" spans="1:11" x14ac:dyDescent="0.2">
      <c r="A88" s="33" t="s">
        <v>1</v>
      </c>
      <c r="B88" s="33">
        <f t="shared" ref="B88:D88" si="54">IF(B78&gt;=0.8,B73,"")</f>
        <v>3.8</v>
      </c>
      <c r="C88" s="33" t="str">
        <f t="shared" si="54"/>
        <v/>
      </c>
      <c r="D88" s="33">
        <f t="shared" si="54"/>
        <v>3.8</v>
      </c>
      <c r="E88" s="33">
        <f>IF(E78&gt;=0.8,E73,"")</f>
        <v>3.8</v>
      </c>
      <c r="F88" s="33">
        <f>IF(F78&gt;=0.8,F73,"")</f>
        <v>3.6</v>
      </c>
      <c r="G88" s="33" t="str">
        <f t="shared" ref="G88:H88" si="55">IF(G78&gt;=0.8,G73,"")</f>
        <v/>
      </c>
      <c r="H88" s="33">
        <f t="shared" si="55"/>
        <v>3.6</v>
      </c>
      <c r="I88" s="33">
        <f>IF(I78&gt;=0.8,I73,"")</f>
        <v>3.6</v>
      </c>
      <c r="J88" s="33">
        <f t="shared" ref="J88:K88" si="56">IF(J78&gt;=0.8,J73,"")</f>
        <v>3.4</v>
      </c>
      <c r="K88" s="33" t="str">
        <f t="shared" si="56"/>
        <v/>
      </c>
    </row>
    <row r="90" spans="1:11" x14ac:dyDescent="0.2">
      <c r="B90" t="s">
        <v>90</v>
      </c>
      <c r="C90" t="s">
        <v>91</v>
      </c>
      <c r="D90" t="s">
        <v>92</v>
      </c>
      <c r="E90" t="s">
        <v>93</v>
      </c>
      <c r="F90" t="s">
        <v>94</v>
      </c>
      <c r="G90" t="s">
        <v>95</v>
      </c>
      <c r="H90" t="s">
        <v>96</v>
      </c>
      <c r="I90" t="s">
        <v>97</v>
      </c>
      <c r="J90" t="s">
        <v>98</v>
      </c>
      <c r="K90" t="s">
        <v>99</v>
      </c>
    </row>
    <row r="91" spans="1:11" x14ac:dyDescent="0.2">
      <c r="A91" s="45" t="s">
        <v>63</v>
      </c>
      <c r="B91" t="s">
        <v>10</v>
      </c>
      <c r="C91" t="s">
        <v>10</v>
      </c>
      <c r="D91" t="s">
        <v>10</v>
      </c>
      <c r="E91" t="s">
        <v>10</v>
      </c>
      <c r="F91" t="s">
        <v>10</v>
      </c>
      <c r="G91" t="s">
        <v>10</v>
      </c>
      <c r="H91" t="s">
        <v>10</v>
      </c>
      <c r="I91" t="s">
        <v>10</v>
      </c>
      <c r="K91" t="s">
        <v>10</v>
      </c>
    </row>
    <row r="92" spans="1:11" x14ac:dyDescent="0.2">
      <c r="A92" t="s">
        <v>54</v>
      </c>
      <c r="B92" s="67">
        <v>4</v>
      </c>
      <c r="C92" s="67">
        <v>4</v>
      </c>
      <c r="D92" s="67">
        <v>4</v>
      </c>
      <c r="E92" s="67">
        <v>4</v>
      </c>
      <c r="F92" s="67">
        <v>4</v>
      </c>
      <c r="G92" s="67">
        <v>4</v>
      </c>
      <c r="H92" s="67">
        <v>4</v>
      </c>
      <c r="I92" s="67">
        <v>4</v>
      </c>
      <c r="J92" s="67">
        <v>4</v>
      </c>
      <c r="K92" s="44">
        <f>SUM(B92:J92)</f>
        <v>36</v>
      </c>
    </row>
    <row r="94" spans="1:11" x14ac:dyDescent="0.2">
      <c r="A94" t="s">
        <v>57</v>
      </c>
      <c r="B94" s="67">
        <v>4</v>
      </c>
      <c r="C94" s="67">
        <v>3</v>
      </c>
      <c r="D94" s="67">
        <v>4</v>
      </c>
      <c r="E94" s="67">
        <v>4</v>
      </c>
      <c r="F94" s="67">
        <v>4</v>
      </c>
      <c r="G94" s="67">
        <v>4</v>
      </c>
      <c r="H94" s="67">
        <v>5</v>
      </c>
      <c r="I94" s="67">
        <v>4</v>
      </c>
      <c r="J94" s="67">
        <v>4</v>
      </c>
      <c r="K94" s="44">
        <f>SUM(B94:J94)</f>
        <v>36</v>
      </c>
    </row>
    <row r="95" spans="1:11" x14ac:dyDescent="0.2">
      <c r="A95" s="31" t="s">
        <v>1</v>
      </c>
      <c r="B95">
        <f>AVERAGE(B92:B94)</f>
        <v>4</v>
      </c>
      <c r="C95">
        <f t="shared" ref="C95:J95" si="57">AVERAGE(C92:C94)</f>
        <v>3.5</v>
      </c>
      <c r="D95">
        <f t="shared" si="57"/>
        <v>4</v>
      </c>
      <c r="E95">
        <f t="shared" si="57"/>
        <v>4</v>
      </c>
      <c r="F95">
        <f t="shared" si="57"/>
        <v>4</v>
      </c>
      <c r="G95">
        <f t="shared" si="57"/>
        <v>4</v>
      </c>
      <c r="H95">
        <f t="shared" si="57"/>
        <v>4.5</v>
      </c>
      <c r="I95">
        <f t="shared" si="57"/>
        <v>4</v>
      </c>
      <c r="J95">
        <f t="shared" si="57"/>
        <v>4</v>
      </c>
      <c r="K95">
        <f ca="1">AVERAGE(K92:K111)</f>
        <v>43</v>
      </c>
    </row>
    <row r="97" spans="1:13" ht="15.75" thickBot="1" x14ac:dyDescent="0.25"/>
    <row r="98" spans="1:13" ht="30" thickBot="1" x14ac:dyDescent="0.5">
      <c r="A98" s="23" t="s">
        <v>45</v>
      </c>
      <c r="B98" s="8">
        <f xml:space="preserve">  (B103*(((B109*(B105+B106))-(B109^2)-B105*B106)))/(B103-1)</f>
        <v>8</v>
      </c>
      <c r="C98" s="8">
        <f t="shared" ref="C98:H98" si="58" xml:space="preserve">  (C103*(((C109*(C105+C106))-(C109^2)-C105*C106)))/(C103-1)</f>
        <v>8</v>
      </c>
      <c r="D98" s="8">
        <f t="shared" si="58"/>
        <v>8</v>
      </c>
      <c r="E98" s="8">
        <f t="shared" si="58"/>
        <v>8</v>
      </c>
      <c r="F98" s="8">
        <f t="shared" si="58"/>
        <v>8</v>
      </c>
      <c r="G98" s="8">
        <f t="shared" si="58"/>
        <v>8</v>
      </c>
      <c r="H98" s="8">
        <f t="shared" si="58"/>
        <v>8</v>
      </c>
      <c r="I98" s="8">
        <f xml:space="preserve">  (I103*(((I109*(I105+I106))-(I109^2)-I105*I106)))/(I103-1)</f>
        <v>8</v>
      </c>
      <c r="J98" s="8">
        <f t="shared" ref="J98:K98" si="59" xml:space="preserve">  (J103*(((J109*(J105+J106))-(J109^2)-J105*J106)))/(J103-1)</f>
        <v>8</v>
      </c>
      <c r="K98" s="8">
        <f t="shared" si="59"/>
        <v>8</v>
      </c>
    </row>
    <row r="99" spans="1:13" ht="15.75" thickBot="1" x14ac:dyDescent="0.25"/>
    <row r="100" spans="1:13" ht="27" thickBot="1" x14ac:dyDescent="0.5">
      <c r="A100" s="26" t="s">
        <v>46</v>
      </c>
      <c r="B100" s="27">
        <f>1-(B108/(B98+0.0000000000001))</f>
        <v>1</v>
      </c>
      <c r="C100" s="27">
        <f t="shared" ref="C100" si="60">1-(C108/(C98+0.0000000000001))</f>
        <v>0.93750000000000078</v>
      </c>
      <c r="D100" s="27">
        <f>1-(D108/(D98+0.0000000000001))</f>
        <v>1</v>
      </c>
      <c r="E100" s="27">
        <f t="shared" ref="E100:J100" si="61">1-(E108/(E98+0.0000000000001))</f>
        <v>1</v>
      </c>
      <c r="F100" s="27">
        <f t="shared" si="61"/>
        <v>1</v>
      </c>
      <c r="G100" s="27">
        <f t="shared" si="61"/>
        <v>1</v>
      </c>
      <c r="H100" s="27">
        <f t="shared" si="61"/>
        <v>0.93750000000000078</v>
      </c>
      <c r="I100" s="27">
        <f t="shared" si="61"/>
        <v>1</v>
      </c>
      <c r="J100" s="27">
        <f t="shared" si="61"/>
        <v>1</v>
      </c>
      <c r="K100" s="27">
        <f>1-(K108/(K98+0.0000000000001))</f>
        <v>1</v>
      </c>
      <c r="M100" s="43">
        <f>AVERAGE(B100:J100)</f>
        <v>0.98611111111111127</v>
      </c>
    </row>
    <row r="101" spans="1:13" ht="20.25" x14ac:dyDescent="0.3">
      <c r="A101" s="29" t="s">
        <v>48</v>
      </c>
      <c r="B101" s="28" t="str">
        <f>IF(B100&gt;=0.8,"*","")</f>
        <v>*</v>
      </c>
      <c r="C101" s="28" t="str">
        <f t="shared" ref="C101:K101" si="62">IF(C100&gt;=0.8,"*","")</f>
        <v>*</v>
      </c>
      <c r="D101" s="28" t="str">
        <f t="shared" si="62"/>
        <v>*</v>
      </c>
      <c r="E101" s="28" t="str">
        <f t="shared" si="62"/>
        <v>*</v>
      </c>
      <c r="F101" s="28" t="str">
        <f t="shared" si="62"/>
        <v>*</v>
      </c>
      <c r="G101" s="28" t="str">
        <f t="shared" si="62"/>
        <v>*</v>
      </c>
      <c r="H101" s="28" t="str">
        <f t="shared" si="62"/>
        <v>*</v>
      </c>
      <c r="I101" s="28" t="str">
        <f t="shared" si="62"/>
        <v>*</v>
      </c>
      <c r="J101" s="28" t="str">
        <f t="shared" si="62"/>
        <v>*</v>
      </c>
      <c r="K101" s="28" t="str">
        <f t="shared" si="62"/>
        <v>*</v>
      </c>
    </row>
    <row r="102" spans="1:13" ht="15.75" thickBot="1" x14ac:dyDescent="0.25"/>
    <row r="103" spans="1:13" x14ac:dyDescent="0.2">
      <c r="B103" s="10">
        <f>COUNT(B92:B94)</f>
        <v>2</v>
      </c>
      <c r="C103" s="10">
        <f t="shared" ref="C103:K103" si="63">COUNT(C92:C94)</f>
        <v>2</v>
      </c>
      <c r="D103" s="10">
        <f t="shared" si="63"/>
        <v>2</v>
      </c>
      <c r="E103" s="10">
        <f t="shared" si="63"/>
        <v>2</v>
      </c>
      <c r="F103" s="10">
        <f t="shared" si="63"/>
        <v>2</v>
      </c>
      <c r="G103" s="10">
        <f t="shared" si="63"/>
        <v>2</v>
      </c>
      <c r="H103" s="10">
        <f t="shared" si="63"/>
        <v>2</v>
      </c>
      <c r="I103" s="10">
        <f t="shared" si="63"/>
        <v>2</v>
      </c>
      <c r="J103" s="10">
        <f t="shared" si="63"/>
        <v>2</v>
      </c>
      <c r="K103" s="10">
        <f t="shared" si="63"/>
        <v>2</v>
      </c>
    </row>
    <row r="104" spans="1:13" x14ac:dyDescent="0.2">
      <c r="B104" s="25">
        <f>B109</f>
        <v>3</v>
      </c>
      <c r="C104" s="11">
        <f t="shared" ref="C104:H104" si="64">C109</f>
        <v>3</v>
      </c>
      <c r="D104" s="11">
        <f t="shared" si="64"/>
        <v>3</v>
      </c>
      <c r="E104" s="11">
        <f t="shared" si="64"/>
        <v>3</v>
      </c>
      <c r="F104" s="11">
        <f t="shared" si="64"/>
        <v>3</v>
      </c>
      <c r="G104" s="11">
        <f t="shared" si="64"/>
        <v>3</v>
      </c>
      <c r="H104" s="11">
        <f t="shared" si="64"/>
        <v>3</v>
      </c>
      <c r="I104" s="25">
        <f>I109</f>
        <v>3</v>
      </c>
      <c r="J104" s="25">
        <f>J109</f>
        <v>3</v>
      </c>
      <c r="K104" s="11">
        <f t="shared" ref="K104" si="65">K109</f>
        <v>3</v>
      </c>
    </row>
    <row r="105" spans="1:13" x14ac:dyDescent="0.2">
      <c r="B105" s="11">
        <v>5</v>
      </c>
      <c r="C105" s="11">
        <v>5</v>
      </c>
      <c r="D105" s="11">
        <v>5</v>
      </c>
      <c r="E105" s="11">
        <v>5</v>
      </c>
      <c r="F105" s="11">
        <v>5</v>
      </c>
      <c r="G105" s="11">
        <v>5</v>
      </c>
      <c r="H105" s="11">
        <v>5</v>
      </c>
      <c r="I105" s="11">
        <v>5</v>
      </c>
      <c r="J105" s="11">
        <v>5</v>
      </c>
      <c r="K105" s="11">
        <v>5</v>
      </c>
    </row>
    <row r="106" spans="1:13" ht="15.75" thickBot="1" x14ac:dyDescent="0.25">
      <c r="B106" s="12">
        <v>1</v>
      </c>
      <c r="C106" s="12">
        <v>1</v>
      </c>
      <c r="D106" s="12">
        <v>1</v>
      </c>
      <c r="E106" s="12">
        <v>1</v>
      </c>
      <c r="F106" s="12">
        <v>1</v>
      </c>
      <c r="G106" s="12">
        <v>1</v>
      </c>
      <c r="H106" s="12">
        <v>1</v>
      </c>
      <c r="I106" s="12">
        <v>1</v>
      </c>
      <c r="J106" s="12">
        <v>1</v>
      </c>
      <c r="K106" s="12">
        <v>1</v>
      </c>
    </row>
    <row r="107" spans="1:13" ht="15.75" thickBot="1" x14ac:dyDescent="0.25"/>
    <row r="108" spans="1:13" ht="15.75" thickBot="1" x14ac:dyDescent="0.25">
      <c r="A108" s="32" t="s">
        <v>21</v>
      </c>
      <c r="B108" s="14">
        <f>VAR(B92:B94)</f>
        <v>0</v>
      </c>
      <c r="C108" s="14">
        <f t="shared" ref="C108:K108" si="66">VAR(C92:C94)</f>
        <v>0.5</v>
      </c>
      <c r="D108" s="14">
        <f t="shared" si="66"/>
        <v>0</v>
      </c>
      <c r="E108" s="14">
        <f t="shared" si="66"/>
        <v>0</v>
      </c>
      <c r="F108" s="14">
        <f t="shared" si="66"/>
        <v>0</v>
      </c>
      <c r="G108" s="14">
        <f t="shared" si="66"/>
        <v>0</v>
      </c>
      <c r="H108" s="14">
        <f t="shared" si="66"/>
        <v>0.5</v>
      </c>
      <c r="I108" s="14">
        <f t="shared" si="66"/>
        <v>0</v>
      </c>
      <c r="J108" s="14">
        <f t="shared" si="66"/>
        <v>0</v>
      </c>
      <c r="K108" s="14">
        <f t="shared" si="66"/>
        <v>0</v>
      </c>
    </row>
    <row r="109" spans="1:13" x14ac:dyDescent="0.2">
      <c r="B109" s="30">
        <v>3</v>
      </c>
      <c r="C109" s="30">
        <v>3</v>
      </c>
      <c r="D109" s="30">
        <v>3</v>
      </c>
      <c r="E109" s="30">
        <v>3</v>
      </c>
      <c r="F109" s="30">
        <v>3</v>
      </c>
      <c r="G109" s="30">
        <v>3</v>
      </c>
      <c r="H109" s="30">
        <v>3</v>
      </c>
      <c r="I109" s="30">
        <v>3</v>
      </c>
      <c r="J109" s="30">
        <v>3</v>
      </c>
      <c r="K109" s="30">
        <v>3</v>
      </c>
    </row>
    <row r="110" spans="1:13" x14ac:dyDescent="0.2">
      <c r="A110" s="33" t="s">
        <v>1</v>
      </c>
      <c r="B110" s="33">
        <f t="shared" ref="B110:D110" si="67">IF(B100&gt;=0.8,B95,"")</f>
        <v>4</v>
      </c>
      <c r="C110" s="33">
        <f t="shared" si="67"/>
        <v>3.5</v>
      </c>
      <c r="D110" s="33">
        <f t="shared" si="67"/>
        <v>4</v>
      </c>
      <c r="E110" s="33">
        <f>IF(E100&gt;=0.8,E95,"")</f>
        <v>4</v>
      </c>
      <c r="F110" s="33">
        <f>IF(F100&gt;=0.8,F95,"")</f>
        <v>4</v>
      </c>
      <c r="G110" s="33">
        <f t="shared" ref="G110:H110" si="68">IF(G100&gt;=0.8,G95,"")</f>
        <v>4</v>
      </c>
      <c r="H110" s="33">
        <f t="shared" si="68"/>
        <v>4.5</v>
      </c>
      <c r="I110" s="33">
        <f>IF(I100&gt;=0.8,I95,"")</f>
        <v>4</v>
      </c>
      <c r="J110" s="33">
        <f t="shared" ref="J110:K110" si="69">IF(J100&gt;=0.8,J95,"")</f>
        <v>4</v>
      </c>
      <c r="K110" s="33" t="str">
        <f t="shared" ca="1" si="69"/>
        <v/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9"/>
  <sheetViews>
    <sheetView topLeftCell="A96" workbookViewId="0">
      <selection activeCell="B114" sqref="B114"/>
    </sheetView>
  </sheetViews>
  <sheetFormatPr defaultRowHeight="15" x14ac:dyDescent="0.2"/>
  <sheetData>
    <row r="1" spans="1:17" ht="31.5" x14ac:dyDescent="0.55000000000000004">
      <c r="A1" s="9" t="s">
        <v>26</v>
      </c>
    </row>
    <row r="3" spans="1:17" x14ac:dyDescent="0.2">
      <c r="B3" t="s">
        <v>100</v>
      </c>
      <c r="C3" t="s">
        <v>101</v>
      </c>
      <c r="D3" t="s">
        <v>102</v>
      </c>
      <c r="E3" t="s">
        <v>103</v>
      </c>
      <c r="F3" t="s">
        <v>104</v>
      </c>
      <c r="G3" t="s">
        <v>105</v>
      </c>
      <c r="H3" t="s">
        <v>106</v>
      </c>
      <c r="I3" t="s">
        <v>107</v>
      </c>
      <c r="J3" t="s">
        <v>108</v>
      </c>
      <c r="K3" t="s">
        <v>109</v>
      </c>
      <c r="L3" t="s">
        <v>110</v>
      </c>
      <c r="M3" t="s">
        <v>111</v>
      </c>
      <c r="N3" t="s">
        <v>112</v>
      </c>
      <c r="O3" t="s">
        <v>113</v>
      </c>
    </row>
    <row r="4" spans="1:17" x14ac:dyDescent="0.2">
      <c r="A4" s="45" t="s">
        <v>55</v>
      </c>
      <c r="B4" t="s">
        <v>10</v>
      </c>
      <c r="C4" t="s">
        <v>10</v>
      </c>
      <c r="D4" t="s">
        <v>10</v>
      </c>
      <c r="E4" t="s">
        <v>10</v>
      </c>
      <c r="F4" t="s">
        <v>10</v>
      </c>
      <c r="G4" t="s">
        <v>10</v>
      </c>
      <c r="H4" t="s">
        <v>10</v>
      </c>
      <c r="I4" t="s">
        <v>10</v>
      </c>
      <c r="J4" t="s">
        <v>10</v>
      </c>
      <c r="K4" t="s">
        <v>10</v>
      </c>
      <c r="L4" t="s">
        <v>10</v>
      </c>
      <c r="M4" t="s">
        <v>10</v>
      </c>
      <c r="N4" t="s">
        <v>10</v>
      </c>
      <c r="O4" t="s">
        <v>10</v>
      </c>
    </row>
    <row r="5" spans="1:17" x14ac:dyDescent="0.2">
      <c r="A5" t="s">
        <v>54</v>
      </c>
      <c r="B5" s="67">
        <v>5</v>
      </c>
      <c r="C5" s="67">
        <v>5</v>
      </c>
      <c r="D5" s="67">
        <v>3</v>
      </c>
      <c r="E5" s="67">
        <v>5</v>
      </c>
      <c r="F5" s="67">
        <v>4</v>
      </c>
      <c r="G5" s="67">
        <v>5</v>
      </c>
      <c r="H5" s="67">
        <v>4</v>
      </c>
      <c r="I5" s="67">
        <v>4</v>
      </c>
      <c r="J5" s="67">
        <v>5</v>
      </c>
      <c r="K5" s="67">
        <v>5</v>
      </c>
      <c r="L5" s="67">
        <v>5</v>
      </c>
      <c r="M5" s="67">
        <v>5</v>
      </c>
      <c r="N5" s="67">
        <v>5</v>
      </c>
      <c r="O5" s="44">
        <f>SUM(B5:N5)</f>
        <v>60</v>
      </c>
    </row>
    <row r="6" spans="1:17" x14ac:dyDescent="0.2">
      <c r="A6" t="s">
        <v>56</v>
      </c>
      <c r="B6" s="67">
        <v>4</v>
      </c>
      <c r="C6" s="67">
        <v>4</v>
      </c>
      <c r="D6" s="67">
        <v>4</v>
      </c>
      <c r="E6" s="67">
        <v>5</v>
      </c>
      <c r="F6" s="67">
        <v>4</v>
      </c>
      <c r="G6" s="67">
        <v>4</v>
      </c>
      <c r="H6" s="67">
        <v>4</v>
      </c>
      <c r="I6" s="67">
        <v>4</v>
      </c>
      <c r="J6" s="67">
        <v>3</v>
      </c>
      <c r="K6" s="67">
        <v>5</v>
      </c>
      <c r="L6" s="67">
        <v>5</v>
      </c>
      <c r="M6" s="67">
        <v>4</v>
      </c>
      <c r="N6" s="67">
        <v>4</v>
      </c>
      <c r="O6" s="44">
        <f>SUM(B6:N6)</f>
        <v>54</v>
      </c>
    </row>
    <row r="7" spans="1:17" x14ac:dyDescent="0.2">
      <c r="A7" s="31" t="s">
        <v>1</v>
      </c>
      <c r="B7">
        <f>AVERAGE(B5:B6)</f>
        <v>4.5</v>
      </c>
      <c r="C7">
        <f t="shared" ref="C7:J7" si="0">AVERAGE(C5:C6)</f>
        <v>4.5</v>
      </c>
      <c r="D7">
        <f t="shared" si="0"/>
        <v>3.5</v>
      </c>
      <c r="E7">
        <f t="shared" si="0"/>
        <v>5</v>
      </c>
      <c r="F7">
        <f t="shared" si="0"/>
        <v>4</v>
      </c>
      <c r="G7">
        <f t="shared" si="0"/>
        <v>4.5</v>
      </c>
      <c r="H7">
        <f t="shared" si="0"/>
        <v>4</v>
      </c>
      <c r="I7">
        <f t="shared" si="0"/>
        <v>4</v>
      </c>
      <c r="J7">
        <f t="shared" si="0"/>
        <v>4</v>
      </c>
      <c r="K7">
        <f t="shared" ref="K7:N7" si="1">AVERAGE(K5:K6)</f>
        <v>5</v>
      </c>
      <c r="L7">
        <f t="shared" si="1"/>
        <v>5</v>
      </c>
      <c r="M7">
        <f t="shared" si="1"/>
        <v>4.5</v>
      </c>
      <c r="N7">
        <f t="shared" si="1"/>
        <v>4.5</v>
      </c>
      <c r="O7">
        <f>AVERAGE(O5:O6)</f>
        <v>57</v>
      </c>
    </row>
    <row r="9" spans="1:17" ht="15.75" thickBot="1" x14ac:dyDescent="0.25"/>
    <row r="10" spans="1:17" ht="30" thickBot="1" x14ac:dyDescent="0.5">
      <c r="A10" s="23" t="s">
        <v>45</v>
      </c>
      <c r="B10" s="8">
        <f xml:space="preserve">  (B15*(((B21*(B17+B18))-(B21^2)-B17*B18)))/(B15-1)</f>
        <v>8</v>
      </c>
      <c r="C10" s="8">
        <f xml:space="preserve">  (C15*(((C21*(C17+C18))-(C21^2)-C17*C18)))/(C15-1)</f>
        <v>8</v>
      </c>
      <c r="D10" s="8">
        <f xml:space="preserve">  (D15*(((D21*(D17+D18))-(D21^2)-D17*D18)))/(D15-1)</f>
        <v>8</v>
      </c>
      <c r="E10" s="8">
        <f t="shared" ref="E10:O10" si="2" xml:space="preserve">  (E15*(((E21*(E17+E18))-(E21^2)-E17*E18)))/(E15-1)</f>
        <v>8</v>
      </c>
      <c r="F10" s="8">
        <f t="shared" si="2"/>
        <v>8</v>
      </c>
      <c r="G10" s="8">
        <f t="shared" si="2"/>
        <v>8</v>
      </c>
      <c r="H10" s="8">
        <f t="shared" si="2"/>
        <v>8</v>
      </c>
      <c r="I10" s="8">
        <f t="shared" si="2"/>
        <v>8</v>
      </c>
      <c r="J10" s="8">
        <f t="shared" si="2"/>
        <v>8</v>
      </c>
      <c r="K10" s="8">
        <f t="shared" si="2"/>
        <v>8</v>
      </c>
      <c r="L10" s="8">
        <f t="shared" si="2"/>
        <v>8</v>
      </c>
      <c r="M10" s="8">
        <f t="shared" si="2"/>
        <v>8</v>
      </c>
      <c r="N10" s="8">
        <f t="shared" si="2"/>
        <v>8</v>
      </c>
      <c r="O10" s="8">
        <f t="shared" si="2"/>
        <v>8</v>
      </c>
    </row>
    <row r="11" spans="1:17" ht="15.75" thickBot="1" x14ac:dyDescent="0.25"/>
    <row r="12" spans="1:17" ht="27" thickBot="1" x14ac:dyDescent="0.5">
      <c r="A12" s="26" t="s">
        <v>46</v>
      </c>
      <c r="B12" s="27">
        <f>1-(B20/(B10+0.0000000000001))</f>
        <v>0.93750000000000078</v>
      </c>
      <c r="C12" s="27">
        <f t="shared" ref="C12:O12" si="3">1-(C20/(C10+0.0000000000001))</f>
        <v>0.93750000000000078</v>
      </c>
      <c r="D12" s="27">
        <f>1-(D20/(D10+0.0000000000001))</f>
        <v>0.93750000000000078</v>
      </c>
      <c r="E12" s="27">
        <f t="shared" si="3"/>
        <v>1</v>
      </c>
      <c r="F12" s="27">
        <f t="shared" si="3"/>
        <v>1</v>
      </c>
      <c r="G12" s="27">
        <f t="shared" si="3"/>
        <v>0.93750000000000078</v>
      </c>
      <c r="H12" s="27">
        <f t="shared" si="3"/>
        <v>1</v>
      </c>
      <c r="I12" s="27">
        <f t="shared" si="3"/>
        <v>1</v>
      </c>
      <c r="J12" s="27">
        <f t="shared" si="3"/>
        <v>0.75000000000000311</v>
      </c>
      <c r="K12" s="27">
        <f t="shared" si="3"/>
        <v>1</v>
      </c>
      <c r="L12" s="27">
        <f t="shared" si="3"/>
        <v>1</v>
      </c>
      <c r="M12" s="27">
        <f t="shared" si="3"/>
        <v>0.93750000000000078</v>
      </c>
      <c r="N12" s="27">
        <f t="shared" si="3"/>
        <v>0.93750000000000078</v>
      </c>
      <c r="O12" s="27">
        <f t="shared" si="3"/>
        <v>-1.249999999999972</v>
      </c>
      <c r="Q12" s="43">
        <f>AVERAGE(B12:N12)</f>
        <v>0.95192307692307732</v>
      </c>
    </row>
    <row r="13" spans="1:17" ht="20.25" x14ac:dyDescent="0.3">
      <c r="A13" s="29" t="s">
        <v>48</v>
      </c>
      <c r="B13" s="28" t="str">
        <f>IF(B12&gt;=0.8,"*","")</f>
        <v>*</v>
      </c>
      <c r="C13" s="28" t="str">
        <f t="shared" ref="C13:O13" si="4">IF(C12&gt;=0.8,"*","")</f>
        <v>*</v>
      </c>
      <c r="D13" s="28" t="str">
        <f t="shared" si="4"/>
        <v>*</v>
      </c>
      <c r="E13" s="28" t="str">
        <f t="shared" si="4"/>
        <v>*</v>
      </c>
      <c r="F13" s="28" t="str">
        <f t="shared" si="4"/>
        <v>*</v>
      </c>
      <c r="G13" s="28" t="str">
        <f t="shared" si="4"/>
        <v>*</v>
      </c>
      <c r="H13" s="28" t="str">
        <f t="shared" si="4"/>
        <v>*</v>
      </c>
      <c r="I13" s="28" t="str">
        <f t="shared" si="4"/>
        <v>*</v>
      </c>
      <c r="J13" s="28" t="str">
        <f t="shared" si="4"/>
        <v/>
      </c>
      <c r="K13" s="28" t="str">
        <f t="shared" si="4"/>
        <v>*</v>
      </c>
      <c r="L13" s="28" t="str">
        <f t="shared" si="4"/>
        <v>*</v>
      </c>
      <c r="M13" s="28" t="str">
        <f t="shared" si="4"/>
        <v>*</v>
      </c>
      <c r="N13" s="28" t="str">
        <f t="shared" si="4"/>
        <v>*</v>
      </c>
      <c r="O13" s="28" t="str">
        <f t="shared" si="4"/>
        <v/>
      </c>
    </row>
    <row r="14" spans="1:17" ht="15.75" thickBot="1" x14ac:dyDescent="0.25"/>
    <row r="15" spans="1:17" x14ac:dyDescent="0.2">
      <c r="B15" s="10">
        <f>COUNT(B5:B6)</f>
        <v>2</v>
      </c>
      <c r="C15" s="10">
        <f t="shared" ref="C15:J15" si="5">COUNT(C5:C6)</f>
        <v>2</v>
      </c>
      <c r="D15" s="10">
        <f t="shared" si="5"/>
        <v>2</v>
      </c>
      <c r="E15" s="10">
        <f t="shared" si="5"/>
        <v>2</v>
      </c>
      <c r="F15" s="10">
        <f t="shared" si="5"/>
        <v>2</v>
      </c>
      <c r="G15" s="10">
        <f t="shared" si="5"/>
        <v>2</v>
      </c>
      <c r="H15" s="10">
        <f t="shared" si="5"/>
        <v>2</v>
      </c>
      <c r="I15" s="10">
        <f t="shared" si="5"/>
        <v>2</v>
      </c>
      <c r="J15" s="10">
        <f t="shared" si="5"/>
        <v>2</v>
      </c>
      <c r="K15" s="10">
        <f t="shared" ref="K15:N15" si="6">COUNT(K5:K6)</f>
        <v>2</v>
      </c>
      <c r="L15" s="10">
        <f t="shared" si="6"/>
        <v>2</v>
      </c>
      <c r="M15" s="10">
        <f t="shared" si="6"/>
        <v>2</v>
      </c>
      <c r="N15" s="10">
        <f t="shared" si="6"/>
        <v>2</v>
      </c>
      <c r="O15" s="10">
        <f>COUNT(O5:O6)</f>
        <v>2</v>
      </c>
    </row>
    <row r="16" spans="1:17" x14ac:dyDescent="0.2">
      <c r="B16" s="25">
        <f>B21</f>
        <v>3</v>
      </c>
      <c r="C16" s="11">
        <f t="shared" ref="C16:O16" si="7">C21</f>
        <v>3</v>
      </c>
      <c r="D16" s="11">
        <f t="shared" si="7"/>
        <v>3</v>
      </c>
      <c r="E16" s="11">
        <f t="shared" si="7"/>
        <v>3</v>
      </c>
      <c r="F16" s="11">
        <f t="shared" si="7"/>
        <v>3</v>
      </c>
      <c r="G16" s="11">
        <f t="shared" si="7"/>
        <v>3</v>
      </c>
      <c r="H16" s="11">
        <f t="shared" si="7"/>
        <v>3</v>
      </c>
      <c r="I16" s="11">
        <f t="shared" si="7"/>
        <v>3</v>
      </c>
      <c r="J16" s="25">
        <f>J21</f>
        <v>3</v>
      </c>
      <c r="K16" s="25">
        <f t="shared" ref="K16:N16" si="8">K21</f>
        <v>3</v>
      </c>
      <c r="L16" s="25">
        <f t="shared" si="8"/>
        <v>3</v>
      </c>
      <c r="M16" s="25">
        <f t="shared" si="8"/>
        <v>3</v>
      </c>
      <c r="N16" s="25">
        <f t="shared" si="8"/>
        <v>3</v>
      </c>
      <c r="O16" s="11">
        <f t="shared" si="7"/>
        <v>3</v>
      </c>
    </row>
    <row r="17" spans="1:15" x14ac:dyDescent="0.2">
      <c r="B17" s="11">
        <v>5</v>
      </c>
      <c r="C17" s="11">
        <v>5</v>
      </c>
      <c r="D17" s="11">
        <v>5</v>
      </c>
      <c r="E17" s="11">
        <v>5</v>
      </c>
      <c r="F17" s="11">
        <v>5</v>
      </c>
      <c r="G17" s="11">
        <v>5</v>
      </c>
      <c r="H17" s="11">
        <v>5</v>
      </c>
      <c r="I17" s="11">
        <v>5</v>
      </c>
      <c r="J17" s="11">
        <v>5</v>
      </c>
      <c r="K17" s="11">
        <v>5</v>
      </c>
      <c r="L17" s="11">
        <v>5</v>
      </c>
      <c r="M17" s="11">
        <v>5</v>
      </c>
      <c r="N17" s="11">
        <v>5</v>
      </c>
      <c r="O17" s="11">
        <v>5</v>
      </c>
    </row>
    <row r="18" spans="1:15" ht="15.75" thickBot="1" x14ac:dyDescent="0.25">
      <c r="B18" s="12">
        <v>1</v>
      </c>
      <c r="C18" s="12">
        <v>1</v>
      </c>
      <c r="D18" s="12">
        <v>1</v>
      </c>
      <c r="E18" s="12">
        <v>1</v>
      </c>
      <c r="F18" s="12">
        <v>1</v>
      </c>
      <c r="G18" s="12">
        <v>1</v>
      </c>
      <c r="H18" s="12">
        <v>1</v>
      </c>
      <c r="I18" s="12">
        <v>1</v>
      </c>
      <c r="J18" s="12">
        <v>1</v>
      </c>
      <c r="K18" s="12">
        <v>1</v>
      </c>
      <c r="L18" s="12">
        <v>1</v>
      </c>
      <c r="M18" s="12">
        <v>1</v>
      </c>
      <c r="N18" s="12">
        <v>1</v>
      </c>
      <c r="O18" s="12">
        <v>1</v>
      </c>
    </row>
    <row r="19" spans="1:15" ht="15.75" thickBot="1" x14ac:dyDescent="0.25"/>
    <row r="20" spans="1:15" ht="15.75" thickBot="1" x14ac:dyDescent="0.25">
      <c r="A20" s="32" t="s">
        <v>21</v>
      </c>
      <c r="B20" s="14">
        <f>VAR(B5:B6)</f>
        <v>0.5</v>
      </c>
      <c r="C20" s="14">
        <f t="shared" ref="C20:J20" si="9">VAR(C5:C6)</f>
        <v>0.5</v>
      </c>
      <c r="D20" s="14">
        <f t="shared" si="9"/>
        <v>0.5</v>
      </c>
      <c r="E20" s="14">
        <f t="shared" si="9"/>
        <v>0</v>
      </c>
      <c r="F20" s="14">
        <f t="shared" si="9"/>
        <v>0</v>
      </c>
      <c r="G20" s="14">
        <f t="shared" si="9"/>
        <v>0.5</v>
      </c>
      <c r="H20" s="14">
        <f t="shared" si="9"/>
        <v>0</v>
      </c>
      <c r="I20" s="14">
        <f t="shared" si="9"/>
        <v>0</v>
      </c>
      <c r="J20" s="14">
        <f t="shared" si="9"/>
        <v>2</v>
      </c>
      <c r="K20" s="14">
        <f t="shared" ref="K20:N20" si="10">VAR(K5:K6)</f>
        <v>0</v>
      </c>
      <c r="L20" s="14">
        <f t="shared" si="10"/>
        <v>0</v>
      </c>
      <c r="M20" s="14">
        <f t="shared" si="10"/>
        <v>0.5</v>
      </c>
      <c r="N20" s="14">
        <f t="shared" si="10"/>
        <v>0.5</v>
      </c>
      <c r="O20" s="14">
        <f>VAR(O5:O6)</f>
        <v>18</v>
      </c>
    </row>
    <row r="21" spans="1:15" x14ac:dyDescent="0.2">
      <c r="B21" s="30">
        <v>3</v>
      </c>
      <c r="C21" s="30">
        <v>3</v>
      </c>
      <c r="D21" s="30">
        <v>3</v>
      </c>
      <c r="E21" s="30">
        <v>3</v>
      </c>
      <c r="F21" s="30">
        <v>3</v>
      </c>
      <c r="G21" s="30">
        <v>3</v>
      </c>
      <c r="H21" s="30">
        <v>3</v>
      </c>
      <c r="I21" s="30">
        <v>3</v>
      </c>
      <c r="J21" s="30">
        <v>3</v>
      </c>
      <c r="K21" s="30">
        <v>3</v>
      </c>
      <c r="L21" s="30">
        <v>3</v>
      </c>
      <c r="M21" s="30">
        <v>3</v>
      </c>
      <c r="N21" s="30">
        <v>3</v>
      </c>
      <c r="O21" s="30">
        <v>3</v>
      </c>
    </row>
    <row r="22" spans="1:15" x14ac:dyDescent="0.2">
      <c r="A22" s="33" t="s">
        <v>1</v>
      </c>
      <c r="B22" s="33">
        <f>IF(B12&gt;=0.8,B7,"")</f>
        <v>4.5</v>
      </c>
      <c r="C22" s="33">
        <f t="shared" ref="C22:N22" si="11">IF(C12&gt;=0.8,C7,"")</f>
        <v>4.5</v>
      </c>
      <c r="D22" s="33">
        <f t="shared" si="11"/>
        <v>3.5</v>
      </c>
      <c r="E22" s="33">
        <f t="shared" si="11"/>
        <v>5</v>
      </c>
      <c r="F22" s="33">
        <f t="shared" si="11"/>
        <v>4</v>
      </c>
      <c r="G22" s="33">
        <f t="shared" si="11"/>
        <v>4.5</v>
      </c>
      <c r="H22" s="33">
        <f t="shared" si="11"/>
        <v>4</v>
      </c>
      <c r="I22" s="33">
        <f t="shared" si="11"/>
        <v>4</v>
      </c>
      <c r="J22" s="33" t="str">
        <f t="shared" si="11"/>
        <v/>
      </c>
      <c r="K22" s="33">
        <f t="shared" si="11"/>
        <v>5</v>
      </c>
      <c r="L22" s="33">
        <f t="shared" si="11"/>
        <v>5</v>
      </c>
      <c r="M22" s="33">
        <f t="shared" si="11"/>
        <v>4.5</v>
      </c>
      <c r="N22" s="33">
        <f t="shared" si="11"/>
        <v>4.5</v>
      </c>
      <c r="O22" s="33" t="str">
        <f t="shared" ref="O22" si="12">IF(O12&gt;=0.8,O7,"")</f>
        <v/>
      </c>
    </row>
    <row r="24" spans="1:15" x14ac:dyDescent="0.2">
      <c r="B24" t="s">
        <v>100</v>
      </c>
      <c r="C24" t="s">
        <v>101</v>
      </c>
      <c r="D24" t="s">
        <v>102</v>
      </c>
      <c r="E24" t="s">
        <v>103</v>
      </c>
      <c r="F24" t="s">
        <v>104</v>
      </c>
      <c r="G24" t="s">
        <v>105</v>
      </c>
      <c r="H24" t="s">
        <v>106</v>
      </c>
      <c r="I24" t="s">
        <v>107</v>
      </c>
      <c r="J24" t="s">
        <v>108</v>
      </c>
      <c r="K24" t="s">
        <v>109</v>
      </c>
      <c r="L24" t="s">
        <v>110</v>
      </c>
      <c r="M24" t="s">
        <v>111</v>
      </c>
      <c r="N24" t="s">
        <v>112</v>
      </c>
      <c r="O24" t="s">
        <v>113</v>
      </c>
    </row>
    <row r="25" spans="1:15" x14ac:dyDescent="0.2">
      <c r="A25" s="45" t="s">
        <v>59</v>
      </c>
      <c r="B25" t="s">
        <v>10</v>
      </c>
      <c r="C25" t="s">
        <v>10</v>
      </c>
      <c r="D25" t="s">
        <v>10</v>
      </c>
      <c r="E25" t="s">
        <v>10</v>
      </c>
      <c r="F25" t="s">
        <v>10</v>
      </c>
      <c r="G25" t="s">
        <v>10</v>
      </c>
      <c r="H25" t="s">
        <v>10</v>
      </c>
      <c r="I25" t="s">
        <v>10</v>
      </c>
      <c r="J25" t="s">
        <v>10</v>
      </c>
      <c r="K25" t="s">
        <v>10</v>
      </c>
      <c r="L25" t="s">
        <v>10</v>
      </c>
      <c r="M25" t="s">
        <v>10</v>
      </c>
      <c r="N25" t="s">
        <v>10</v>
      </c>
      <c r="O25" t="s">
        <v>10</v>
      </c>
    </row>
    <row r="26" spans="1:15" x14ac:dyDescent="0.2">
      <c r="A26" t="s">
        <v>54</v>
      </c>
      <c r="B26" s="68">
        <v>4</v>
      </c>
      <c r="C26" s="68">
        <v>4</v>
      </c>
      <c r="D26" s="68">
        <v>4</v>
      </c>
      <c r="E26" s="68">
        <v>4</v>
      </c>
      <c r="F26" s="68">
        <v>4</v>
      </c>
      <c r="G26" s="68">
        <v>4</v>
      </c>
      <c r="H26" s="68">
        <v>4</v>
      </c>
      <c r="I26" s="68">
        <v>4</v>
      </c>
      <c r="J26" s="68">
        <v>4</v>
      </c>
      <c r="K26" s="68">
        <v>4</v>
      </c>
      <c r="L26" s="68">
        <v>4</v>
      </c>
      <c r="M26" s="68">
        <v>4</v>
      </c>
      <c r="N26" s="68">
        <v>4</v>
      </c>
      <c r="O26" s="44">
        <f>SUM(B26:N26)</f>
        <v>52</v>
      </c>
    </row>
    <row r="27" spans="1:15" x14ac:dyDescent="0.2">
      <c r="A27" t="s">
        <v>56</v>
      </c>
      <c r="B27" s="68">
        <v>4</v>
      </c>
      <c r="C27" s="68">
        <v>4</v>
      </c>
      <c r="D27" s="68">
        <v>4</v>
      </c>
      <c r="E27" s="68">
        <v>4</v>
      </c>
      <c r="F27" s="68">
        <v>4</v>
      </c>
      <c r="G27" s="68">
        <v>5</v>
      </c>
      <c r="H27" s="68">
        <v>4</v>
      </c>
      <c r="I27" s="68">
        <v>3</v>
      </c>
      <c r="J27" s="68">
        <v>3</v>
      </c>
      <c r="K27" s="68">
        <v>4</v>
      </c>
      <c r="L27" s="68">
        <v>4</v>
      </c>
      <c r="M27" s="68">
        <v>4</v>
      </c>
      <c r="N27" s="68">
        <v>4</v>
      </c>
      <c r="O27" s="44">
        <f>SUM(B27:N27)</f>
        <v>51</v>
      </c>
    </row>
    <row r="28" spans="1:15" x14ac:dyDescent="0.2">
      <c r="A28" s="31" t="s">
        <v>1</v>
      </c>
      <c r="B28">
        <f>AVERAGE(B26:B27)</f>
        <v>4</v>
      </c>
      <c r="C28">
        <f t="shared" ref="C28:J28" si="13">AVERAGE(C26:C27)</f>
        <v>4</v>
      </c>
      <c r="D28">
        <f t="shared" si="13"/>
        <v>4</v>
      </c>
      <c r="E28">
        <f t="shared" si="13"/>
        <v>4</v>
      </c>
      <c r="F28">
        <f t="shared" si="13"/>
        <v>4</v>
      </c>
      <c r="G28">
        <f t="shared" si="13"/>
        <v>4.5</v>
      </c>
      <c r="H28">
        <f t="shared" si="13"/>
        <v>4</v>
      </c>
      <c r="I28">
        <f t="shared" si="13"/>
        <v>3.5</v>
      </c>
      <c r="J28">
        <f t="shared" si="13"/>
        <v>3.5</v>
      </c>
      <c r="K28">
        <f t="shared" ref="K28" si="14">AVERAGE(K26:K27)</f>
        <v>4</v>
      </c>
      <c r="L28">
        <f t="shared" ref="L28" si="15">AVERAGE(L26:L27)</f>
        <v>4</v>
      </c>
      <c r="M28">
        <f t="shared" ref="M28" si="16">AVERAGE(M26:M27)</f>
        <v>4</v>
      </c>
      <c r="N28">
        <f t="shared" ref="N28" si="17">AVERAGE(N26:N27)</f>
        <v>4</v>
      </c>
      <c r="O28">
        <f>AVERAGE(O26:O27)</f>
        <v>51.5</v>
      </c>
    </row>
    <row r="30" spans="1:15" ht="15.75" thickBot="1" x14ac:dyDescent="0.25"/>
    <row r="31" spans="1:15" ht="30" thickBot="1" x14ac:dyDescent="0.5">
      <c r="A31" s="23" t="s">
        <v>45</v>
      </c>
      <c r="B31" s="8">
        <f xml:space="preserve">  (B36*(((B42*(B38+B39))-(B42^2)-B38*B39)))/(B36-1)</f>
        <v>8</v>
      </c>
      <c r="C31" s="8">
        <f xml:space="preserve">  (C36*(((C42*(C38+C39))-(C42^2)-C38*C39)))/(C36-1)</f>
        <v>8</v>
      </c>
      <c r="D31" s="8">
        <f xml:space="preserve">  (D36*(((D42*(D38+D39))-(D42^2)-D38*D39)))/(D36-1)</f>
        <v>8</v>
      </c>
      <c r="E31" s="8">
        <f t="shared" ref="E31:O31" si="18" xml:space="preserve">  (E36*(((E42*(E38+E39))-(E42^2)-E38*E39)))/(E36-1)</f>
        <v>8</v>
      </c>
      <c r="F31" s="8">
        <f t="shared" si="18"/>
        <v>8</v>
      </c>
      <c r="G31" s="8">
        <f t="shared" si="18"/>
        <v>8</v>
      </c>
      <c r="H31" s="8">
        <f t="shared" si="18"/>
        <v>8</v>
      </c>
      <c r="I31" s="8">
        <f t="shared" si="18"/>
        <v>8</v>
      </c>
      <c r="J31" s="8">
        <f t="shared" si="18"/>
        <v>8</v>
      </c>
      <c r="K31" s="8">
        <f t="shared" si="18"/>
        <v>8</v>
      </c>
      <c r="L31" s="8">
        <f t="shared" si="18"/>
        <v>8</v>
      </c>
      <c r="M31" s="8">
        <f t="shared" si="18"/>
        <v>8</v>
      </c>
      <c r="N31" s="8">
        <f t="shared" si="18"/>
        <v>8</v>
      </c>
      <c r="O31" s="8">
        <f t="shared" si="18"/>
        <v>8</v>
      </c>
    </row>
    <row r="32" spans="1:15" ht="15.75" thickBot="1" x14ac:dyDescent="0.25"/>
    <row r="33" spans="1:17" ht="27" thickBot="1" x14ac:dyDescent="0.5">
      <c r="A33" s="26" t="s">
        <v>46</v>
      </c>
      <c r="B33" s="27">
        <f>1-(B41/(B31+0.0000000000001))</f>
        <v>1</v>
      </c>
      <c r="C33" s="27">
        <f t="shared" ref="C33" si="19">1-(C41/(C31+0.0000000000001))</f>
        <v>1</v>
      </c>
      <c r="D33" s="27">
        <f>1-(D41/(D31+0.0000000000001))</f>
        <v>1</v>
      </c>
      <c r="E33" s="27">
        <f t="shared" ref="E33:O33" si="20">1-(E41/(E31+0.0000000000001))</f>
        <v>1</v>
      </c>
      <c r="F33" s="27">
        <f t="shared" si="20"/>
        <v>1</v>
      </c>
      <c r="G33" s="27">
        <f t="shared" si="20"/>
        <v>0.93750000000000078</v>
      </c>
      <c r="H33" s="27">
        <f t="shared" si="20"/>
        <v>1</v>
      </c>
      <c r="I33" s="27">
        <f t="shared" si="20"/>
        <v>0.93750000000000078</v>
      </c>
      <c r="J33" s="27">
        <f t="shared" si="20"/>
        <v>0.93750000000000078</v>
      </c>
      <c r="K33" s="27">
        <f t="shared" si="20"/>
        <v>1</v>
      </c>
      <c r="L33" s="27">
        <f t="shared" si="20"/>
        <v>1</v>
      </c>
      <c r="M33" s="27">
        <f t="shared" si="20"/>
        <v>1</v>
      </c>
      <c r="N33" s="27">
        <f t="shared" si="20"/>
        <v>1</v>
      </c>
      <c r="O33" s="27">
        <f t="shared" si="20"/>
        <v>0.93750000000000078</v>
      </c>
      <c r="Q33" s="43">
        <f>AVERAGE(B33:N33)</f>
        <v>0.98557692307692324</v>
      </c>
    </row>
    <row r="34" spans="1:17" ht="20.25" x14ac:dyDescent="0.3">
      <c r="A34" s="29" t="s">
        <v>48</v>
      </c>
      <c r="B34" s="28" t="str">
        <f>IF(B33&gt;=0.8,"*","")</f>
        <v>*</v>
      </c>
      <c r="C34" s="28" t="str">
        <f t="shared" ref="C34:O34" si="21">IF(C33&gt;=0.8,"*","")</f>
        <v>*</v>
      </c>
      <c r="D34" s="28" t="str">
        <f t="shared" si="21"/>
        <v>*</v>
      </c>
      <c r="E34" s="28" t="str">
        <f t="shared" si="21"/>
        <v>*</v>
      </c>
      <c r="F34" s="28" t="str">
        <f t="shared" si="21"/>
        <v>*</v>
      </c>
      <c r="G34" s="28" t="str">
        <f t="shared" si="21"/>
        <v>*</v>
      </c>
      <c r="H34" s="28" t="str">
        <f t="shared" si="21"/>
        <v>*</v>
      </c>
      <c r="I34" s="28" t="str">
        <f t="shared" si="21"/>
        <v>*</v>
      </c>
      <c r="J34" s="28" t="str">
        <f t="shared" si="21"/>
        <v>*</v>
      </c>
      <c r="K34" s="28" t="str">
        <f t="shared" si="21"/>
        <v>*</v>
      </c>
      <c r="L34" s="28" t="str">
        <f t="shared" si="21"/>
        <v>*</v>
      </c>
      <c r="M34" s="28" t="str">
        <f t="shared" si="21"/>
        <v>*</v>
      </c>
      <c r="N34" s="28" t="str">
        <f t="shared" si="21"/>
        <v>*</v>
      </c>
      <c r="O34" s="28" t="str">
        <f t="shared" si="21"/>
        <v>*</v>
      </c>
    </row>
    <row r="35" spans="1:17" ht="15.75" thickBot="1" x14ac:dyDescent="0.25"/>
    <row r="36" spans="1:17" x14ac:dyDescent="0.2">
      <c r="B36" s="10">
        <f>COUNT(B26:B27)</f>
        <v>2</v>
      </c>
      <c r="C36" s="10">
        <f t="shared" ref="C36:J36" si="22">COUNT(C26:C27)</f>
        <v>2</v>
      </c>
      <c r="D36" s="10">
        <f t="shared" si="22"/>
        <v>2</v>
      </c>
      <c r="E36" s="10">
        <f t="shared" si="22"/>
        <v>2</v>
      </c>
      <c r="F36" s="10">
        <f t="shared" si="22"/>
        <v>2</v>
      </c>
      <c r="G36" s="10">
        <f t="shared" si="22"/>
        <v>2</v>
      </c>
      <c r="H36" s="10">
        <f t="shared" si="22"/>
        <v>2</v>
      </c>
      <c r="I36" s="10">
        <f t="shared" si="22"/>
        <v>2</v>
      </c>
      <c r="J36" s="10">
        <f t="shared" si="22"/>
        <v>2</v>
      </c>
      <c r="K36" s="10">
        <f t="shared" ref="K36:N36" si="23">COUNT(K26:K27)</f>
        <v>2</v>
      </c>
      <c r="L36" s="10">
        <f t="shared" si="23"/>
        <v>2</v>
      </c>
      <c r="M36" s="10">
        <f t="shared" si="23"/>
        <v>2</v>
      </c>
      <c r="N36" s="10">
        <f t="shared" si="23"/>
        <v>2</v>
      </c>
      <c r="O36" s="10">
        <f>COUNT(O26:O27)</f>
        <v>2</v>
      </c>
    </row>
    <row r="37" spans="1:17" x14ac:dyDescent="0.2">
      <c r="B37" s="25">
        <f>B42</f>
        <v>3</v>
      </c>
      <c r="C37" s="11">
        <f t="shared" ref="C37:I37" si="24">C42</f>
        <v>3</v>
      </c>
      <c r="D37" s="11">
        <f t="shared" si="24"/>
        <v>3</v>
      </c>
      <c r="E37" s="11">
        <f t="shared" si="24"/>
        <v>3</v>
      </c>
      <c r="F37" s="11">
        <f t="shared" si="24"/>
        <v>3</v>
      </c>
      <c r="G37" s="11">
        <f t="shared" si="24"/>
        <v>3</v>
      </c>
      <c r="H37" s="11">
        <f t="shared" si="24"/>
        <v>3</v>
      </c>
      <c r="I37" s="11">
        <f t="shared" si="24"/>
        <v>3</v>
      </c>
      <c r="J37" s="25">
        <f>J42</f>
        <v>3</v>
      </c>
      <c r="K37" s="25">
        <f t="shared" ref="K37:O37" si="25">K42</f>
        <v>3</v>
      </c>
      <c r="L37" s="25">
        <f t="shared" si="25"/>
        <v>3</v>
      </c>
      <c r="M37" s="25">
        <f t="shared" si="25"/>
        <v>3</v>
      </c>
      <c r="N37" s="25">
        <f t="shared" si="25"/>
        <v>3</v>
      </c>
      <c r="O37" s="11">
        <f t="shared" si="25"/>
        <v>3</v>
      </c>
    </row>
    <row r="38" spans="1:17" x14ac:dyDescent="0.2">
      <c r="B38" s="11">
        <v>5</v>
      </c>
      <c r="C38" s="11">
        <v>5</v>
      </c>
      <c r="D38" s="11">
        <v>5</v>
      </c>
      <c r="E38" s="11">
        <v>5</v>
      </c>
      <c r="F38" s="11">
        <v>5</v>
      </c>
      <c r="G38" s="11">
        <v>5</v>
      </c>
      <c r="H38" s="11">
        <v>5</v>
      </c>
      <c r="I38" s="11">
        <v>5</v>
      </c>
      <c r="J38" s="11">
        <v>5</v>
      </c>
      <c r="K38" s="11">
        <v>5</v>
      </c>
      <c r="L38" s="11">
        <v>5</v>
      </c>
      <c r="M38" s="11">
        <v>5</v>
      </c>
      <c r="N38" s="11">
        <v>5</v>
      </c>
      <c r="O38" s="11">
        <v>5</v>
      </c>
    </row>
    <row r="39" spans="1:17" ht="15.75" thickBot="1" x14ac:dyDescent="0.25">
      <c r="B39" s="12">
        <v>1</v>
      </c>
      <c r="C39" s="12">
        <v>1</v>
      </c>
      <c r="D39" s="12">
        <v>1</v>
      </c>
      <c r="E39" s="12">
        <v>1</v>
      </c>
      <c r="F39" s="12">
        <v>1</v>
      </c>
      <c r="G39" s="12">
        <v>1</v>
      </c>
      <c r="H39" s="12">
        <v>1</v>
      </c>
      <c r="I39" s="12">
        <v>1</v>
      </c>
      <c r="J39" s="12">
        <v>1</v>
      </c>
      <c r="K39" s="12">
        <v>1</v>
      </c>
      <c r="L39" s="12">
        <v>1</v>
      </c>
      <c r="M39" s="12">
        <v>1</v>
      </c>
      <c r="N39" s="12">
        <v>1</v>
      </c>
      <c r="O39" s="12">
        <v>1</v>
      </c>
    </row>
    <row r="40" spans="1:17" ht="15.75" thickBot="1" x14ac:dyDescent="0.25"/>
    <row r="41" spans="1:17" ht="15.75" thickBot="1" x14ac:dyDescent="0.25">
      <c r="A41" s="32" t="s">
        <v>21</v>
      </c>
      <c r="B41" s="14">
        <f>VAR(B26:B27)</f>
        <v>0</v>
      </c>
      <c r="C41" s="14">
        <f t="shared" ref="C41:J41" si="26">VAR(C26:C27)</f>
        <v>0</v>
      </c>
      <c r="D41" s="14">
        <f t="shared" si="26"/>
        <v>0</v>
      </c>
      <c r="E41" s="14">
        <f t="shared" si="26"/>
        <v>0</v>
      </c>
      <c r="F41" s="14">
        <f t="shared" si="26"/>
        <v>0</v>
      </c>
      <c r="G41" s="14">
        <f t="shared" si="26"/>
        <v>0.5</v>
      </c>
      <c r="H41" s="14">
        <f t="shared" si="26"/>
        <v>0</v>
      </c>
      <c r="I41" s="14">
        <f t="shared" si="26"/>
        <v>0.5</v>
      </c>
      <c r="J41" s="14">
        <f t="shared" si="26"/>
        <v>0.5</v>
      </c>
      <c r="K41" s="14">
        <f t="shared" ref="K41:N41" si="27">VAR(K26:K27)</f>
        <v>0</v>
      </c>
      <c r="L41" s="14">
        <f t="shared" si="27"/>
        <v>0</v>
      </c>
      <c r="M41" s="14">
        <f t="shared" si="27"/>
        <v>0</v>
      </c>
      <c r="N41" s="14">
        <f t="shared" si="27"/>
        <v>0</v>
      </c>
      <c r="O41" s="14">
        <f>VAR(O26:O27)</f>
        <v>0.5</v>
      </c>
    </row>
    <row r="42" spans="1:17" x14ac:dyDescent="0.2">
      <c r="B42" s="30">
        <v>3</v>
      </c>
      <c r="C42" s="30">
        <v>3</v>
      </c>
      <c r="D42" s="30">
        <v>3</v>
      </c>
      <c r="E42" s="30">
        <v>3</v>
      </c>
      <c r="F42" s="30">
        <v>3</v>
      </c>
      <c r="G42" s="30">
        <v>3</v>
      </c>
      <c r="H42" s="30">
        <v>3</v>
      </c>
      <c r="I42" s="30">
        <v>3</v>
      </c>
      <c r="J42" s="30">
        <v>3</v>
      </c>
      <c r="K42" s="30">
        <v>3</v>
      </c>
      <c r="L42" s="30">
        <v>3</v>
      </c>
      <c r="M42" s="30">
        <v>3</v>
      </c>
      <c r="N42" s="30">
        <v>3</v>
      </c>
      <c r="O42" s="30">
        <v>3</v>
      </c>
    </row>
    <row r="43" spans="1:17" x14ac:dyDescent="0.2">
      <c r="A43" s="33" t="s">
        <v>1</v>
      </c>
      <c r="B43" s="33">
        <f>IF(B33&gt;=0.8,B28,"")</f>
        <v>4</v>
      </c>
      <c r="C43" s="33">
        <f t="shared" ref="C43:O43" si="28">IF(C33&gt;=0.8,C28,"")</f>
        <v>4</v>
      </c>
      <c r="D43" s="33">
        <f t="shared" si="28"/>
        <v>4</v>
      </c>
      <c r="E43" s="33">
        <f t="shared" si="28"/>
        <v>4</v>
      </c>
      <c r="F43" s="33">
        <f t="shared" si="28"/>
        <v>4</v>
      </c>
      <c r="G43" s="33">
        <f t="shared" si="28"/>
        <v>4.5</v>
      </c>
      <c r="H43" s="33">
        <f t="shared" si="28"/>
        <v>4</v>
      </c>
      <c r="I43" s="33">
        <f t="shared" si="28"/>
        <v>3.5</v>
      </c>
      <c r="J43" s="33">
        <f t="shared" si="28"/>
        <v>3.5</v>
      </c>
      <c r="K43" s="33">
        <f t="shared" si="28"/>
        <v>4</v>
      </c>
      <c r="L43" s="33">
        <f t="shared" si="28"/>
        <v>4</v>
      </c>
      <c r="M43" s="33">
        <f t="shared" si="28"/>
        <v>4</v>
      </c>
      <c r="N43" s="33">
        <f t="shared" si="28"/>
        <v>4</v>
      </c>
      <c r="O43" s="33">
        <f t="shared" si="28"/>
        <v>51.5</v>
      </c>
    </row>
    <row r="45" spans="1:17" x14ac:dyDescent="0.2">
      <c r="B45" t="s">
        <v>100</v>
      </c>
      <c r="C45" t="s">
        <v>101</v>
      </c>
      <c r="D45" t="s">
        <v>102</v>
      </c>
      <c r="E45" t="s">
        <v>103</v>
      </c>
      <c r="F45" t="s">
        <v>104</v>
      </c>
      <c r="G45" t="s">
        <v>105</v>
      </c>
      <c r="H45" t="s">
        <v>106</v>
      </c>
      <c r="I45" t="s">
        <v>107</v>
      </c>
      <c r="J45" t="s">
        <v>108</v>
      </c>
      <c r="K45" t="s">
        <v>109</v>
      </c>
      <c r="L45" t="s">
        <v>110</v>
      </c>
      <c r="M45" t="s">
        <v>111</v>
      </c>
      <c r="N45" t="s">
        <v>112</v>
      </c>
      <c r="O45" t="s">
        <v>113</v>
      </c>
    </row>
    <row r="46" spans="1:17" x14ac:dyDescent="0.2">
      <c r="A46" s="45" t="s">
        <v>61</v>
      </c>
      <c r="B46" t="s">
        <v>10</v>
      </c>
      <c r="C46" t="s">
        <v>10</v>
      </c>
      <c r="D46" t="s">
        <v>10</v>
      </c>
      <c r="E46" t="s">
        <v>10</v>
      </c>
      <c r="F46" t="s">
        <v>10</v>
      </c>
      <c r="G46" t="s">
        <v>10</v>
      </c>
      <c r="H46" t="s">
        <v>10</v>
      </c>
      <c r="I46" t="s">
        <v>10</v>
      </c>
      <c r="J46" t="s">
        <v>10</v>
      </c>
      <c r="K46" t="s">
        <v>10</v>
      </c>
      <c r="L46" t="s">
        <v>10</v>
      </c>
      <c r="M46" t="s">
        <v>10</v>
      </c>
      <c r="N46" t="s">
        <v>10</v>
      </c>
      <c r="O46" t="s">
        <v>10</v>
      </c>
    </row>
    <row r="47" spans="1:17" x14ac:dyDescent="0.2">
      <c r="A47" t="s">
        <v>54</v>
      </c>
      <c r="B47" s="67">
        <v>3</v>
      </c>
      <c r="C47" s="67">
        <v>4</v>
      </c>
      <c r="D47" s="67">
        <v>4</v>
      </c>
      <c r="E47" s="67">
        <v>4</v>
      </c>
      <c r="F47" s="67">
        <v>4</v>
      </c>
      <c r="G47" s="67">
        <v>3</v>
      </c>
      <c r="H47" s="67">
        <v>4</v>
      </c>
      <c r="I47" s="67">
        <v>4</v>
      </c>
      <c r="J47" s="67">
        <v>4</v>
      </c>
      <c r="K47" s="67">
        <v>4</v>
      </c>
      <c r="L47" s="67">
        <v>4</v>
      </c>
      <c r="M47" s="67">
        <v>4</v>
      </c>
      <c r="N47" s="67">
        <v>4</v>
      </c>
      <c r="O47" s="44">
        <f>SUM(B47:N47)</f>
        <v>50</v>
      </c>
    </row>
    <row r="48" spans="1:17" x14ac:dyDescent="0.2">
      <c r="A48" t="s">
        <v>56</v>
      </c>
      <c r="B48" s="67">
        <v>5</v>
      </c>
      <c r="C48" s="67">
        <v>4</v>
      </c>
      <c r="D48" s="67">
        <v>4</v>
      </c>
      <c r="E48" s="67">
        <v>5</v>
      </c>
      <c r="F48" s="67">
        <v>4</v>
      </c>
      <c r="G48" s="67">
        <v>4</v>
      </c>
      <c r="H48" s="67">
        <v>4</v>
      </c>
      <c r="I48" s="67">
        <v>4</v>
      </c>
      <c r="J48" s="67">
        <v>4</v>
      </c>
      <c r="K48" s="67">
        <v>5</v>
      </c>
      <c r="L48" s="67">
        <v>4</v>
      </c>
      <c r="M48" s="67">
        <v>4</v>
      </c>
      <c r="N48" s="67">
        <v>5</v>
      </c>
      <c r="O48" s="44">
        <f>SUM(B48:N48)</f>
        <v>56</v>
      </c>
    </row>
    <row r="49" spans="1:17" x14ac:dyDescent="0.2">
      <c r="A49" s="31" t="s">
        <v>1</v>
      </c>
      <c r="B49">
        <f>AVERAGE(B47:B48)</f>
        <v>4</v>
      </c>
      <c r="C49">
        <f t="shared" ref="C49:J49" si="29">AVERAGE(C47:C48)</f>
        <v>4</v>
      </c>
      <c r="D49">
        <f t="shared" si="29"/>
        <v>4</v>
      </c>
      <c r="E49">
        <f t="shared" si="29"/>
        <v>4.5</v>
      </c>
      <c r="F49">
        <f>AVERAGE(F47:F48)</f>
        <v>4</v>
      </c>
      <c r="G49">
        <f t="shared" si="29"/>
        <v>3.5</v>
      </c>
      <c r="H49">
        <f t="shared" si="29"/>
        <v>4</v>
      </c>
      <c r="I49">
        <f t="shared" si="29"/>
        <v>4</v>
      </c>
      <c r="J49">
        <f t="shared" si="29"/>
        <v>4</v>
      </c>
      <c r="K49">
        <f t="shared" ref="K49" si="30">AVERAGE(K47:K48)</f>
        <v>4.5</v>
      </c>
      <c r="L49">
        <f t="shared" ref="L49" si="31">AVERAGE(L47:L48)</f>
        <v>4</v>
      </c>
      <c r="M49">
        <f t="shared" ref="M49" si="32">AVERAGE(M47:M48)</f>
        <v>4</v>
      </c>
      <c r="N49">
        <f t="shared" ref="N49" si="33">AVERAGE(N47:N48)</f>
        <v>4.5</v>
      </c>
      <c r="O49">
        <f>AVERAGE(O47:O48)</f>
        <v>53</v>
      </c>
    </row>
    <row r="51" spans="1:17" ht="15.75" thickBot="1" x14ac:dyDescent="0.25"/>
    <row r="52" spans="1:17" ht="30" thickBot="1" x14ac:dyDescent="0.5">
      <c r="A52" s="23" t="s">
        <v>45</v>
      </c>
      <c r="B52" s="8">
        <f xml:space="preserve">  (B57*(((B63*(B59+B60))-(B63^2)-B59*B60)))/(B57-1)</f>
        <v>8</v>
      </c>
      <c r="C52" s="8">
        <f xml:space="preserve">  (C57*(((C63*(C59+C60))-(C63^2)-C59*C60)))/(C57-1)</f>
        <v>8</v>
      </c>
      <c r="D52" s="8">
        <f xml:space="preserve">  (D57*(((D63*(D59+D60))-(D63^2)-D59*D60)))/(D57-1)</f>
        <v>8</v>
      </c>
      <c r="E52" s="8">
        <f t="shared" ref="E52:O52" si="34" xml:space="preserve">  (E57*(((E63*(E59+E60))-(E63^2)-E59*E60)))/(E57-1)</f>
        <v>8</v>
      </c>
      <c r="F52" s="8">
        <f t="shared" si="34"/>
        <v>8</v>
      </c>
      <c r="G52" s="8">
        <f t="shared" si="34"/>
        <v>8</v>
      </c>
      <c r="H52" s="8">
        <f t="shared" si="34"/>
        <v>8</v>
      </c>
      <c r="I52" s="8">
        <f t="shared" si="34"/>
        <v>8</v>
      </c>
      <c r="J52" s="8">
        <f t="shared" si="34"/>
        <v>8</v>
      </c>
      <c r="K52" s="8">
        <f t="shared" si="34"/>
        <v>8</v>
      </c>
      <c r="L52" s="8">
        <f t="shared" si="34"/>
        <v>8</v>
      </c>
      <c r="M52" s="8">
        <f t="shared" si="34"/>
        <v>8</v>
      </c>
      <c r="N52" s="8">
        <f t="shared" si="34"/>
        <v>8</v>
      </c>
      <c r="O52" s="8">
        <f t="shared" si="34"/>
        <v>8</v>
      </c>
    </row>
    <row r="53" spans="1:17" ht="15.75" thickBot="1" x14ac:dyDescent="0.25"/>
    <row r="54" spans="1:17" ht="27" thickBot="1" x14ac:dyDescent="0.5">
      <c r="A54" s="26" t="s">
        <v>46</v>
      </c>
      <c r="B54" s="27">
        <f>1-(B62/(B52+0.0000000000001))</f>
        <v>0.75000000000000311</v>
      </c>
      <c r="C54" s="27">
        <f t="shared" ref="C54" si="35">1-(C62/(C52+0.0000000000001))</f>
        <v>1</v>
      </c>
      <c r="D54" s="27">
        <f>1-(D62/(D52+0.0000000000001))</f>
        <v>1</v>
      </c>
      <c r="E54" s="27">
        <f t="shared" ref="E54:O54" si="36">1-(E62/(E52+0.0000000000001))</f>
        <v>0.93750000000000078</v>
      </c>
      <c r="F54" s="27">
        <f t="shared" si="36"/>
        <v>1</v>
      </c>
      <c r="G54" s="27">
        <f t="shared" si="36"/>
        <v>0.93750000000000078</v>
      </c>
      <c r="H54" s="27">
        <f t="shared" si="36"/>
        <v>1</v>
      </c>
      <c r="I54" s="27">
        <f t="shared" si="36"/>
        <v>1</v>
      </c>
      <c r="J54" s="27">
        <f t="shared" si="36"/>
        <v>1</v>
      </c>
      <c r="K54" s="27">
        <f t="shared" si="36"/>
        <v>0.93750000000000078</v>
      </c>
      <c r="L54" s="27">
        <f t="shared" si="36"/>
        <v>1</v>
      </c>
      <c r="M54" s="27">
        <f t="shared" si="36"/>
        <v>1</v>
      </c>
      <c r="N54" s="27">
        <f t="shared" si="36"/>
        <v>0.93750000000000078</v>
      </c>
      <c r="O54" s="27">
        <f t="shared" si="36"/>
        <v>-1.249999999999972</v>
      </c>
      <c r="Q54" s="43">
        <f>AVERAGE(B54:N54)</f>
        <v>0.96153846153846179</v>
      </c>
    </row>
    <row r="55" spans="1:17" ht="20.25" x14ac:dyDescent="0.3">
      <c r="A55" s="29" t="s">
        <v>48</v>
      </c>
      <c r="B55" s="28" t="str">
        <f>IF(B54&gt;=0.8,"*","")</f>
        <v/>
      </c>
      <c r="C55" s="28" t="str">
        <f t="shared" ref="C55:O55" si="37">IF(C54&gt;=0.8,"*","")</f>
        <v>*</v>
      </c>
      <c r="D55" s="28" t="str">
        <f t="shared" si="37"/>
        <v>*</v>
      </c>
      <c r="E55" s="28" t="str">
        <f t="shared" si="37"/>
        <v>*</v>
      </c>
      <c r="F55" s="28" t="str">
        <f t="shared" si="37"/>
        <v>*</v>
      </c>
      <c r="G55" s="28" t="str">
        <f t="shared" si="37"/>
        <v>*</v>
      </c>
      <c r="H55" s="28" t="str">
        <f t="shared" si="37"/>
        <v>*</v>
      </c>
      <c r="I55" s="28" t="str">
        <f t="shared" si="37"/>
        <v>*</v>
      </c>
      <c r="J55" s="28" t="str">
        <f t="shared" si="37"/>
        <v>*</v>
      </c>
      <c r="K55" s="28" t="str">
        <f t="shared" si="37"/>
        <v>*</v>
      </c>
      <c r="L55" s="28" t="str">
        <f t="shared" si="37"/>
        <v>*</v>
      </c>
      <c r="M55" s="28" t="str">
        <f t="shared" si="37"/>
        <v>*</v>
      </c>
      <c r="N55" s="28" t="str">
        <f t="shared" si="37"/>
        <v>*</v>
      </c>
      <c r="O55" s="28" t="str">
        <f t="shared" si="37"/>
        <v/>
      </c>
    </row>
    <row r="56" spans="1:17" ht="15.75" thickBot="1" x14ac:dyDescent="0.25"/>
    <row r="57" spans="1:17" x14ac:dyDescent="0.2">
      <c r="B57" s="10">
        <f>COUNT(B47:B48)</f>
        <v>2</v>
      </c>
      <c r="C57" s="10">
        <f t="shared" ref="C57:J57" si="38">COUNT(C47:C48)</f>
        <v>2</v>
      </c>
      <c r="D57" s="10">
        <f t="shared" si="38"/>
        <v>2</v>
      </c>
      <c r="E57" s="10">
        <f t="shared" si="38"/>
        <v>2</v>
      </c>
      <c r="F57" s="10">
        <f t="shared" si="38"/>
        <v>2</v>
      </c>
      <c r="G57" s="10">
        <f t="shared" si="38"/>
        <v>2</v>
      </c>
      <c r="H57" s="10">
        <f t="shared" si="38"/>
        <v>2</v>
      </c>
      <c r="I57" s="10">
        <f t="shared" si="38"/>
        <v>2</v>
      </c>
      <c r="J57" s="10">
        <f t="shared" si="38"/>
        <v>2</v>
      </c>
      <c r="K57" s="10">
        <f t="shared" ref="K57:N57" si="39">COUNT(K47:K48)</f>
        <v>2</v>
      </c>
      <c r="L57" s="10">
        <f t="shared" si="39"/>
        <v>2</v>
      </c>
      <c r="M57" s="10">
        <f t="shared" si="39"/>
        <v>2</v>
      </c>
      <c r="N57" s="10">
        <f t="shared" si="39"/>
        <v>2</v>
      </c>
      <c r="O57" s="10">
        <f>COUNT(O47:O48)</f>
        <v>2</v>
      </c>
    </row>
    <row r="58" spans="1:17" x14ac:dyDescent="0.2">
      <c r="B58" s="25">
        <f>B63</f>
        <v>3</v>
      </c>
      <c r="C58" s="11">
        <f t="shared" ref="C58:I58" si="40">C63</f>
        <v>3</v>
      </c>
      <c r="D58" s="11">
        <f t="shared" si="40"/>
        <v>3</v>
      </c>
      <c r="E58" s="11">
        <f t="shared" si="40"/>
        <v>3</v>
      </c>
      <c r="F58" s="11">
        <f t="shared" si="40"/>
        <v>3</v>
      </c>
      <c r="G58" s="11">
        <f t="shared" si="40"/>
        <v>3</v>
      </c>
      <c r="H58" s="11">
        <f t="shared" si="40"/>
        <v>3</v>
      </c>
      <c r="I58" s="11">
        <f t="shared" si="40"/>
        <v>3</v>
      </c>
      <c r="J58" s="25">
        <f>J63</f>
        <v>3</v>
      </c>
      <c r="K58" s="25">
        <f t="shared" ref="K58:O58" si="41">K63</f>
        <v>3</v>
      </c>
      <c r="L58" s="25">
        <f t="shared" si="41"/>
        <v>3</v>
      </c>
      <c r="M58" s="25">
        <f t="shared" si="41"/>
        <v>3</v>
      </c>
      <c r="N58" s="25">
        <f t="shared" si="41"/>
        <v>3</v>
      </c>
      <c r="O58" s="11">
        <f t="shared" si="41"/>
        <v>3</v>
      </c>
    </row>
    <row r="59" spans="1:17" x14ac:dyDescent="0.2">
      <c r="B59" s="11">
        <v>5</v>
      </c>
      <c r="C59" s="11">
        <v>5</v>
      </c>
      <c r="D59" s="11">
        <v>5</v>
      </c>
      <c r="E59" s="11">
        <v>5</v>
      </c>
      <c r="F59" s="11">
        <v>5</v>
      </c>
      <c r="G59" s="11">
        <v>5</v>
      </c>
      <c r="H59" s="11">
        <v>5</v>
      </c>
      <c r="I59" s="11">
        <v>5</v>
      </c>
      <c r="J59" s="11">
        <v>5</v>
      </c>
      <c r="K59" s="11">
        <v>5</v>
      </c>
      <c r="L59" s="11">
        <v>5</v>
      </c>
      <c r="M59" s="11">
        <v>5</v>
      </c>
      <c r="N59" s="11">
        <v>5</v>
      </c>
      <c r="O59" s="11">
        <v>5</v>
      </c>
    </row>
    <row r="60" spans="1:17" ht="15.75" thickBot="1" x14ac:dyDescent="0.25">
      <c r="B60" s="12">
        <v>1</v>
      </c>
      <c r="C60" s="12">
        <v>1</v>
      </c>
      <c r="D60" s="12">
        <v>1</v>
      </c>
      <c r="E60" s="12">
        <v>1</v>
      </c>
      <c r="F60" s="12">
        <v>1</v>
      </c>
      <c r="G60" s="12">
        <v>1</v>
      </c>
      <c r="H60" s="12">
        <v>1</v>
      </c>
      <c r="I60" s="12">
        <v>1</v>
      </c>
      <c r="J60" s="12">
        <v>1</v>
      </c>
      <c r="K60" s="12">
        <v>1</v>
      </c>
      <c r="L60" s="12">
        <v>1</v>
      </c>
      <c r="M60" s="12">
        <v>1</v>
      </c>
      <c r="N60" s="12">
        <v>1</v>
      </c>
      <c r="O60" s="12">
        <v>1</v>
      </c>
    </row>
    <row r="61" spans="1:17" ht="15.75" thickBot="1" x14ac:dyDescent="0.25"/>
    <row r="62" spans="1:17" ht="15.75" thickBot="1" x14ac:dyDescent="0.25">
      <c r="A62" s="32" t="s">
        <v>21</v>
      </c>
      <c r="B62" s="14">
        <f>VAR(B47:B48)</f>
        <v>2</v>
      </c>
      <c r="C62" s="14">
        <f t="shared" ref="C62:J62" si="42">VAR(C47:C48)</f>
        <v>0</v>
      </c>
      <c r="D62" s="14">
        <f t="shared" si="42"/>
        <v>0</v>
      </c>
      <c r="E62" s="14">
        <f t="shared" si="42"/>
        <v>0.5</v>
      </c>
      <c r="F62" s="14">
        <f t="shared" si="42"/>
        <v>0</v>
      </c>
      <c r="G62" s="14">
        <f t="shared" si="42"/>
        <v>0.5</v>
      </c>
      <c r="H62" s="14">
        <f t="shared" si="42"/>
        <v>0</v>
      </c>
      <c r="I62" s="14">
        <f t="shared" si="42"/>
        <v>0</v>
      </c>
      <c r="J62" s="14">
        <f t="shared" si="42"/>
        <v>0</v>
      </c>
      <c r="K62" s="14">
        <f t="shared" ref="K62:N62" si="43">VAR(K47:K48)</f>
        <v>0.5</v>
      </c>
      <c r="L62" s="14">
        <f t="shared" si="43"/>
        <v>0</v>
      </c>
      <c r="M62" s="14">
        <f t="shared" si="43"/>
        <v>0</v>
      </c>
      <c r="N62" s="14">
        <f t="shared" si="43"/>
        <v>0.5</v>
      </c>
      <c r="O62" s="14">
        <f>VAR(O47:O48)</f>
        <v>18</v>
      </c>
    </row>
    <row r="63" spans="1:17" x14ac:dyDescent="0.2">
      <c r="B63" s="30">
        <v>3</v>
      </c>
      <c r="C63" s="30">
        <v>3</v>
      </c>
      <c r="D63" s="30">
        <v>3</v>
      </c>
      <c r="E63" s="30">
        <v>3</v>
      </c>
      <c r="F63" s="30">
        <v>3</v>
      </c>
      <c r="G63" s="30">
        <v>3</v>
      </c>
      <c r="H63" s="30">
        <v>3</v>
      </c>
      <c r="I63" s="30">
        <v>3</v>
      </c>
      <c r="J63" s="30">
        <v>3</v>
      </c>
      <c r="K63" s="30">
        <v>3</v>
      </c>
      <c r="L63" s="30">
        <v>3</v>
      </c>
      <c r="M63" s="30">
        <v>3</v>
      </c>
      <c r="N63" s="30">
        <v>3</v>
      </c>
      <c r="O63" s="30">
        <v>3</v>
      </c>
    </row>
    <row r="64" spans="1:17" x14ac:dyDescent="0.2">
      <c r="A64" s="33" t="s">
        <v>1</v>
      </c>
      <c r="B64" s="33" t="str">
        <f>IF(B54&gt;=0.8,B49,"")</f>
        <v/>
      </c>
      <c r="C64" s="33">
        <f t="shared" ref="C64:O64" si="44">IF(C54&gt;=0.8,C49,"")</f>
        <v>4</v>
      </c>
      <c r="D64" s="33">
        <f t="shared" si="44"/>
        <v>4</v>
      </c>
      <c r="E64" s="33">
        <f t="shared" si="44"/>
        <v>4.5</v>
      </c>
      <c r="F64" s="33">
        <f t="shared" si="44"/>
        <v>4</v>
      </c>
      <c r="G64" s="33">
        <f t="shared" si="44"/>
        <v>3.5</v>
      </c>
      <c r="H64" s="33">
        <f t="shared" si="44"/>
        <v>4</v>
      </c>
      <c r="I64" s="33">
        <f t="shared" si="44"/>
        <v>4</v>
      </c>
      <c r="J64" s="33">
        <f t="shared" si="44"/>
        <v>4</v>
      </c>
      <c r="K64" s="33">
        <f t="shared" si="44"/>
        <v>4.5</v>
      </c>
      <c r="L64" s="33">
        <f t="shared" si="44"/>
        <v>4</v>
      </c>
      <c r="M64" s="33">
        <f t="shared" si="44"/>
        <v>4</v>
      </c>
      <c r="N64" s="33">
        <f t="shared" si="44"/>
        <v>4.5</v>
      </c>
      <c r="O64" s="33" t="str">
        <f t="shared" si="44"/>
        <v/>
      </c>
    </row>
    <row r="66" spans="1:17" x14ac:dyDescent="0.2">
      <c r="B66" t="s">
        <v>100</v>
      </c>
      <c r="C66" t="s">
        <v>101</v>
      </c>
      <c r="D66" t="s">
        <v>102</v>
      </c>
      <c r="E66" t="s">
        <v>103</v>
      </c>
      <c r="F66" t="s">
        <v>104</v>
      </c>
      <c r="G66" t="s">
        <v>105</v>
      </c>
      <c r="H66" t="s">
        <v>106</v>
      </c>
      <c r="I66" t="s">
        <v>107</v>
      </c>
      <c r="J66" t="s">
        <v>108</v>
      </c>
      <c r="K66" t="s">
        <v>109</v>
      </c>
      <c r="L66" t="s">
        <v>110</v>
      </c>
      <c r="M66" t="s">
        <v>111</v>
      </c>
      <c r="N66" t="s">
        <v>112</v>
      </c>
      <c r="O66" t="s">
        <v>113</v>
      </c>
    </row>
    <row r="67" spans="1:17" x14ac:dyDescent="0.2">
      <c r="A67" s="45" t="s">
        <v>62</v>
      </c>
      <c r="B67" t="s">
        <v>10</v>
      </c>
      <c r="C67" t="s">
        <v>10</v>
      </c>
      <c r="D67" t="s">
        <v>10</v>
      </c>
      <c r="E67" t="s">
        <v>10</v>
      </c>
      <c r="F67" t="s">
        <v>10</v>
      </c>
      <c r="G67" t="s">
        <v>10</v>
      </c>
      <c r="H67" t="s">
        <v>10</v>
      </c>
      <c r="I67" t="s">
        <v>10</v>
      </c>
      <c r="J67" t="s">
        <v>10</v>
      </c>
      <c r="K67" t="s">
        <v>10</v>
      </c>
      <c r="L67" t="s">
        <v>10</v>
      </c>
      <c r="M67" t="s">
        <v>10</v>
      </c>
      <c r="N67" t="s">
        <v>10</v>
      </c>
      <c r="O67" t="s">
        <v>10</v>
      </c>
    </row>
    <row r="68" spans="1:17" x14ac:dyDescent="0.2">
      <c r="A68" t="s">
        <v>54</v>
      </c>
      <c r="B68" s="69">
        <v>4</v>
      </c>
      <c r="C68" s="69">
        <v>4</v>
      </c>
      <c r="D68" s="69">
        <v>4</v>
      </c>
      <c r="E68" s="69">
        <v>4</v>
      </c>
      <c r="F68" s="69">
        <v>4</v>
      </c>
      <c r="G68" s="69">
        <v>4</v>
      </c>
      <c r="H68" s="69">
        <v>4</v>
      </c>
      <c r="I68" s="69">
        <v>4</v>
      </c>
      <c r="J68" s="69">
        <v>4</v>
      </c>
      <c r="K68" s="69">
        <v>4</v>
      </c>
      <c r="L68" s="69">
        <v>4</v>
      </c>
      <c r="M68" s="69">
        <v>3</v>
      </c>
      <c r="N68" s="69">
        <v>4</v>
      </c>
      <c r="O68" s="44">
        <f>SUM(B68:N68)</f>
        <v>51</v>
      </c>
    </row>
    <row r="69" spans="1:17" x14ac:dyDescent="0.2">
      <c r="A69" t="s">
        <v>56</v>
      </c>
      <c r="B69" s="69">
        <v>4</v>
      </c>
      <c r="C69" s="69">
        <v>4</v>
      </c>
      <c r="D69" s="69">
        <v>4</v>
      </c>
      <c r="E69" s="69">
        <v>4</v>
      </c>
      <c r="F69" s="69">
        <v>4</v>
      </c>
      <c r="G69" s="69">
        <v>5</v>
      </c>
      <c r="H69" s="69">
        <v>5</v>
      </c>
      <c r="I69" s="69">
        <v>4</v>
      </c>
      <c r="J69" s="69">
        <v>4</v>
      </c>
      <c r="K69" s="69">
        <v>4</v>
      </c>
      <c r="L69" s="69">
        <v>5</v>
      </c>
      <c r="M69" s="69">
        <v>4</v>
      </c>
      <c r="N69" s="69">
        <v>4</v>
      </c>
      <c r="O69" s="44">
        <f>SUM(B69:N69)</f>
        <v>55</v>
      </c>
    </row>
    <row r="70" spans="1:17" x14ac:dyDescent="0.2">
      <c r="A70" t="s">
        <v>57</v>
      </c>
      <c r="B70" s="69">
        <v>3</v>
      </c>
      <c r="C70" s="69">
        <v>4</v>
      </c>
      <c r="D70" s="69">
        <v>4</v>
      </c>
      <c r="E70" s="69">
        <v>4</v>
      </c>
      <c r="F70" s="69">
        <v>4</v>
      </c>
      <c r="G70" s="69">
        <v>4</v>
      </c>
      <c r="H70" s="69">
        <v>4</v>
      </c>
      <c r="I70" s="69">
        <v>4</v>
      </c>
      <c r="J70" s="69">
        <v>4</v>
      </c>
      <c r="K70" s="69">
        <v>4</v>
      </c>
      <c r="L70" s="69">
        <v>4</v>
      </c>
      <c r="M70" s="69">
        <v>4</v>
      </c>
      <c r="N70" s="69">
        <v>4</v>
      </c>
      <c r="O70" s="44">
        <f>SUM(B70:N70)</f>
        <v>51</v>
      </c>
    </row>
    <row r="71" spans="1:17" x14ac:dyDescent="0.2">
      <c r="A71" t="s">
        <v>58</v>
      </c>
      <c r="B71" s="69">
        <v>3</v>
      </c>
      <c r="C71" s="69">
        <v>3</v>
      </c>
      <c r="D71" s="69">
        <v>3</v>
      </c>
      <c r="E71" s="69">
        <v>3</v>
      </c>
      <c r="F71" s="69">
        <v>3</v>
      </c>
      <c r="G71" s="69">
        <v>4</v>
      </c>
      <c r="H71" s="69">
        <v>4</v>
      </c>
      <c r="I71" s="69">
        <v>4</v>
      </c>
      <c r="J71" s="69">
        <v>3</v>
      </c>
      <c r="K71" s="69">
        <v>4</v>
      </c>
      <c r="L71" s="69">
        <v>3</v>
      </c>
      <c r="M71" s="69">
        <v>3</v>
      </c>
      <c r="N71" s="69">
        <v>3</v>
      </c>
      <c r="O71" s="44">
        <f>SUM(B71:N71)</f>
        <v>43</v>
      </c>
    </row>
    <row r="72" spans="1:17" x14ac:dyDescent="0.2">
      <c r="A72" t="s">
        <v>60</v>
      </c>
      <c r="B72" s="69">
        <v>3</v>
      </c>
      <c r="C72" s="69">
        <v>4</v>
      </c>
      <c r="D72" s="69">
        <v>3</v>
      </c>
      <c r="E72" s="69">
        <v>2</v>
      </c>
      <c r="F72" s="69">
        <v>2</v>
      </c>
      <c r="G72" s="69">
        <v>3</v>
      </c>
      <c r="H72" s="69">
        <v>4</v>
      </c>
      <c r="I72" s="69">
        <v>3</v>
      </c>
      <c r="J72" s="69">
        <v>3</v>
      </c>
      <c r="K72" s="69">
        <v>2</v>
      </c>
      <c r="L72" s="69">
        <v>3</v>
      </c>
      <c r="M72" s="69">
        <v>4</v>
      </c>
      <c r="N72" s="69">
        <v>2</v>
      </c>
      <c r="O72" s="44">
        <f>SUM(B72:N72)</f>
        <v>38</v>
      </c>
    </row>
    <row r="73" spans="1:17" x14ac:dyDescent="0.2">
      <c r="A73" s="31" t="s">
        <v>1</v>
      </c>
      <c r="B73">
        <f>AVERAGE(B68:B72)</f>
        <v>3.4</v>
      </c>
      <c r="C73">
        <f t="shared" ref="C73:N73" si="45">AVERAGE(C68:C72)</f>
        <v>3.8</v>
      </c>
      <c r="D73">
        <f t="shared" si="45"/>
        <v>3.6</v>
      </c>
      <c r="E73">
        <f t="shared" si="45"/>
        <v>3.4</v>
      </c>
      <c r="F73">
        <f t="shared" si="45"/>
        <v>3.4</v>
      </c>
      <c r="G73">
        <f t="shared" si="45"/>
        <v>4</v>
      </c>
      <c r="H73">
        <f t="shared" si="45"/>
        <v>4.2</v>
      </c>
      <c r="I73">
        <f t="shared" si="45"/>
        <v>3.8</v>
      </c>
      <c r="J73">
        <f t="shared" si="45"/>
        <v>3.6</v>
      </c>
      <c r="K73">
        <f t="shared" si="45"/>
        <v>3.6</v>
      </c>
      <c r="L73">
        <f t="shared" si="45"/>
        <v>3.8</v>
      </c>
      <c r="M73">
        <f t="shared" si="45"/>
        <v>3.6</v>
      </c>
      <c r="N73">
        <f t="shared" si="45"/>
        <v>3.4</v>
      </c>
      <c r="O73">
        <f>AVERAGE(O68:O69)</f>
        <v>53</v>
      </c>
    </row>
    <row r="75" spans="1:17" ht="15.75" thickBot="1" x14ac:dyDescent="0.25"/>
    <row r="76" spans="1:17" ht="30" thickBot="1" x14ac:dyDescent="0.5">
      <c r="A76" s="23" t="s">
        <v>45</v>
      </c>
      <c r="B76" s="8">
        <f xml:space="preserve">  (B81*(((B87*(B83+B84))-(B87^2)-B83*B84)))/(B81-1)</f>
        <v>5</v>
      </c>
      <c r="C76" s="8">
        <f xml:space="preserve">  (C81*(((C87*(C83+C84))-(C87^2)-C83*C84)))/(C81-1)</f>
        <v>5</v>
      </c>
      <c r="D76" s="8">
        <f xml:space="preserve">  (D81*(((D87*(D83+D84))-(D87^2)-D83*D84)))/(D81-1)</f>
        <v>5</v>
      </c>
      <c r="E76" s="8">
        <f t="shared" ref="E76:O76" si="46" xml:space="preserve">  (E81*(((E87*(E83+E84))-(E87^2)-E83*E84)))/(E81-1)</f>
        <v>5</v>
      </c>
      <c r="F76" s="8">
        <f t="shared" si="46"/>
        <v>5</v>
      </c>
      <c r="G76" s="8">
        <f t="shared" si="46"/>
        <v>5</v>
      </c>
      <c r="H76" s="8">
        <f t="shared" si="46"/>
        <v>5</v>
      </c>
      <c r="I76" s="8">
        <f t="shared" si="46"/>
        <v>5</v>
      </c>
      <c r="J76" s="8">
        <f t="shared" si="46"/>
        <v>5</v>
      </c>
      <c r="K76" s="8">
        <f t="shared" si="46"/>
        <v>5</v>
      </c>
      <c r="L76" s="8">
        <f t="shared" si="46"/>
        <v>5</v>
      </c>
      <c r="M76" s="8">
        <f t="shared" si="46"/>
        <v>5</v>
      </c>
      <c r="N76" s="8">
        <f t="shared" si="46"/>
        <v>5</v>
      </c>
      <c r="O76" s="8">
        <f t="shared" si="46"/>
        <v>5</v>
      </c>
    </row>
    <row r="77" spans="1:17" ht="15.75" thickBot="1" x14ac:dyDescent="0.25"/>
    <row r="78" spans="1:17" ht="27" thickBot="1" x14ac:dyDescent="0.5">
      <c r="A78" s="26" t="s">
        <v>46</v>
      </c>
      <c r="B78" s="27">
        <f>1-(B86/(B76+0.0000000000001))</f>
        <v>0.94000000000000106</v>
      </c>
      <c r="C78" s="27">
        <f t="shared" ref="C78" si="47">1-(C86/(C76+0.0000000000001))</f>
        <v>1</v>
      </c>
      <c r="D78" s="27">
        <f>1-(D86/(D76+0.0000000000001))</f>
        <v>1</v>
      </c>
      <c r="E78" s="27">
        <f t="shared" ref="E78:O78" si="48">1-(E86/(E76+0.0000000000001))</f>
        <v>1</v>
      </c>
      <c r="F78" s="27">
        <f t="shared" si="48"/>
        <v>1</v>
      </c>
      <c r="G78" s="27">
        <f t="shared" si="48"/>
        <v>0.90000000000000202</v>
      </c>
      <c r="H78" s="27">
        <f t="shared" si="48"/>
        <v>0.90000000000000202</v>
      </c>
      <c r="I78" s="27">
        <f t="shared" si="48"/>
        <v>1</v>
      </c>
      <c r="J78" s="27">
        <f t="shared" si="48"/>
        <v>1</v>
      </c>
      <c r="K78" s="27">
        <f t="shared" si="48"/>
        <v>1</v>
      </c>
      <c r="L78" s="27">
        <f t="shared" si="48"/>
        <v>0.90000000000000202</v>
      </c>
      <c r="M78" s="27">
        <f t="shared" si="48"/>
        <v>0.90000000000000202</v>
      </c>
      <c r="N78" s="27">
        <f t="shared" si="48"/>
        <v>1</v>
      </c>
      <c r="O78" s="27">
        <f t="shared" si="48"/>
        <v>-0.59999999999996789</v>
      </c>
      <c r="Q78" s="43">
        <f>AVERAGE(B78:N78)</f>
        <v>0.96461538461538532</v>
      </c>
    </row>
    <row r="79" spans="1:17" ht="20.25" x14ac:dyDescent="0.3">
      <c r="A79" s="29" t="s">
        <v>48</v>
      </c>
      <c r="B79" s="28" t="str">
        <f>IF(B78&gt;=0.8,"*","")</f>
        <v>*</v>
      </c>
      <c r="C79" s="28" t="str">
        <f t="shared" ref="C79:O79" si="49">IF(C78&gt;=0.8,"*","")</f>
        <v>*</v>
      </c>
      <c r="D79" s="28" t="str">
        <f t="shared" si="49"/>
        <v>*</v>
      </c>
      <c r="E79" s="28" t="str">
        <f t="shared" si="49"/>
        <v>*</v>
      </c>
      <c r="F79" s="28" t="str">
        <f t="shared" si="49"/>
        <v>*</v>
      </c>
      <c r="G79" s="28" t="str">
        <f t="shared" si="49"/>
        <v>*</v>
      </c>
      <c r="H79" s="28" t="str">
        <f t="shared" si="49"/>
        <v>*</v>
      </c>
      <c r="I79" s="28" t="str">
        <f t="shared" si="49"/>
        <v>*</v>
      </c>
      <c r="J79" s="28" t="str">
        <f t="shared" si="49"/>
        <v>*</v>
      </c>
      <c r="K79" s="28" t="str">
        <f t="shared" si="49"/>
        <v>*</v>
      </c>
      <c r="L79" s="28" t="str">
        <f t="shared" si="49"/>
        <v>*</v>
      </c>
      <c r="M79" s="28" t="str">
        <f t="shared" si="49"/>
        <v>*</v>
      </c>
      <c r="N79" s="28" t="str">
        <f t="shared" si="49"/>
        <v>*</v>
      </c>
      <c r="O79" s="28" t="str">
        <f t="shared" si="49"/>
        <v/>
      </c>
    </row>
    <row r="80" spans="1:17" ht="15.75" thickBot="1" x14ac:dyDescent="0.25"/>
    <row r="81" spans="1:15" x14ac:dyDescent="0.2">
      <c r="B81" s="10">
        <f>COUNT(B68:B72)</f>
        <v>5</v>
      </c>
      <c r="C81" s="10">
        <f t="shared" ref="C81:O81" si="50">COUNT(C68:C72)</f>
        <v>5</v>
      </c>
      <c r="D81" s="10">
        <f t="shared" si="50"/>
        <v>5</v>
      </c>
      <c r="E81" s="10">
        <f t="shared" si="50"/>
        <v>5</v>
      </c>
      <c r="F81" s="10">
        <f t="shared" si="50"/>
        <v>5</v>
      </c>
      <c r="G81" s="10">
        <f t="shared" si="50"/>
        <v>5</v>
      </c>
      <c r="H81" s="10">
        <f t="shared" si="50"/>
        <v>5</v>
      </c>
      <c r="I81" s="10">
        <f t="shared" si="50"/>
        <v>5</v>
      </c>
      <c r="J81" s="10">
        <f t="shared" si="50"/>
        <v>5</v>
      </c>
      <c r="K81" s="10">
        <f t="shared" si="50"/>
        <v>5</v>
      </c>
      <c r="L81" s="10">
        <f t="shared" si="50"/>
        <v>5</v>
      </c>
      <c r="M81" s="10">
        <f t="shared" si="50"/>
        <v>5</v>
      </c>
      <c r="N81" s="10">
        <f t="shared" si="50"/>
        <v>5</v>
      </c>
      <c r="O81" s="10">
        <f t="shared" si="50"/>
        <v>5</v>
      </c>
    </row>
    <row r="82" spans="1:15" x14ac:dyDescent="0.2">
      <c r="B82" s="25">
        <f>B87</f>
        <v>3</v>
      </c>
      <c r="C82" s="11">
        <f t="shared" ref="C82:I82" si="51">C87</f>
        <v>3</v>
      </c>
      <c r="D82" s="11">
        <f t="shared" si="51"/>
        <v>3</v>
      </c>
      <c r="E82" s="11">
        <f t="shared" si="51"/>
        <v>3</v>
      </c>
      <c r="F82" s="11">
        <f t="shared" si="51"/>
        <v>3</v>
      </c>
      <c r="G82" s="11">
        <f t="shared" si="51"/>
        <v>3</v>
      </c>
      <c r="H82" s="11">
        <f t="shared" si="51"/>
        <v>3</v>
      </c>
      <c r="I82" s="11">
        <f t="shared" si="51"/>
        <v>3</v>
      </c>
      <c r="J82" s="25">
        <f>J87</f>
        <v>3</v>
      </c>
      <c r="K82" s="25">
        <f t="shared" ref="K82:O82" si="52">K87</f>
        <v>3</v>
      </c>
      <c r="L82" s="25">
        <f t="shared" si="52"/>
        <v>3</v>
      </c>
      <c r="M82" s="25">
        <f t="shared" si="52"/>
        <v>3</v>
      </c>
      <c r="N82" s="25">
        <f t="shared" si="52"/>
        <v>3</v>
      </c>
      <c r="O82" s="11">
        <f t="shared" si="52"/>
        <v>3</v>
      </c>
    </row>
    <row r="83" spans="1:15" x14ac:dyDescent="0.2">
      <c r="B83" s="11">
        <v>5</v>
      </c>
      <c r="C83" s="11">
        <v>5</v>
      </c>
      <c r="D83" s="11">
        <v>5</v>
      </c>
      <c r="E83" s="11">
        <v>5</v>
      </c>
      <c r="F83" s="11">
        <v>5</v>
      </c>
      <c r="G83" s="11">
        <v>5</v>
      </c>
      <c r="H83" s="11">
        <v>5</v>
      </c>
      <c r="I83" s="11">
        <v>5</v>
      </c>
      <c r="J83" s="11">
        <v>5</v>
      </c>
      <c r="K83" s="11">
        <v>5</v>
      </c>
      <c r="L83" s="11">
        <v>5</v>
      </c>
      <c r="M83" s="11">
        <v>5</v>
      </c>
      <c r="N83" s="11">
        <v>5</v>
      </c>
      <c r="O83" s="11">
        <v>5</v>
      </c>
    </row>
    <row r="84" spans="1:15" ht="15.75" thickBot="1" x14ac:dyDescent="0.25">
      <c r="B84" s="12">
        <v>1</v>
      </c>
      <c r="C84" s="12">
        <v>1</v>
      </c>
      <c r="D84" s="12">
        <v>1</v>
      </c>
      <c r="E84" s="12">
        <v>1</v>
      </c>
      <c r="F84" s="12">
        <v>1</v>
      </c>
      <c r="G84" s="12">
        <v>1</v>
      </c>
      <c r="H84" s="12">
        <v>1</v>
      </c>
      <c r="I84" s="12">
        <v>1</v>
      </c>
      <c r="J84" s="12">
        <v>1</v>
      </c>
      <c r="K84" s="12">
        <v>1</v>
      </c>
      <c r="L84" s="12">
        <v>1</v>
      </c>
      <c r="M84" s="12">
        <v>1</v>
      </c>
      <c r="N84" s="12">
        <v>1</v>
      </c>
      <c r="O84" s="12">
        <v>1</v>
      </c>
    </row>
    <row r="85" spans="1:15" ht="15.75" thickBot="1" x14ac:dyDescent="0.25"/>
    <row r="86" spans="1:15" ht="15.75" thickBot="1" x14ac:dyDescent="0.25">
      <c r="A86" s="32" t="s">
        <v>21</v>
      </c>
      <c r="B86" s="14">
        <f>VAR(B68:B72)</f>
        <v>0.30000000000000071</v>
      </c>
      <c r="C86" s="14">
        <f t="shared" ref="C86:J86" si="53">VAR(C68:C69)</f>
        <v>0</v>
      </c>
      <c r="D86" s="14">
        <f t="shared" si="53"/>
        <v>0</v>
      </c>
      <c r="E86" s="14">
        <f t="shared" si="53"/>
        <v>0</v>
      </c>
      <c r="F86" s="14">
        <f t="shared" si="53"/>
        <v>0</v>
      </c>
      <c r="G86" s="14">
        <f t="shared" si="53"/>
        <v>0.5</v>
      </c>
      <c r="H86" s="14">
        <f t="shared" si="53"/>
        <v>0.5</v>
      </c>
      <c r="I86" s="14">
        <f t="shared" si="53"/>
        <v>0</v>
      </c>
      <c r="J86" s="14">
        <f t="shared" si="53"/>
        <v>0</v>
      </c>
      <c r="K86" s="14">
        <f t="shared" ref="K86:N86" si="54">VAR(K68:K69)</f>
        <v>0</v>
      </c>
      <c r="L86" s="14">
        <f t="shared" si="54"/>
        <v>0.5</v>
      </c>
      <c r="M86" s="14">
        <f t="shared" si="54"/>
        <v>0.5</v>
      </c>
      <c r="N86" s="14">
        <f t="shared" si="54"/>
        <v>0</v>
      </c>
      <c r="O86" s="14">
        <f>VAR(O68:O69)</f>
        <v>8</v>
      </c>
    </row>
    <row r="87" spans="1:15" x14ac:dyDescent="0.2">
      <c r="B87" s="30">
        <v>3</v>
      </c>
      <c r="C87" s="30">
        <v>3</v>
      </c>
      <c r="D87" s="30">
        <v>3</v>
      </c>
      <c r="E87" s="30">
        <v>3</v>
      </c>
      <c r="F87" s="30">
        <v>3</v>
      </c>
      <c r="G87" s="30">
        <v>3</v>
      </c>
      <c r="H87" s="30">
        <v>3</v>
      </c>
      <c r="I87" s="30">
        <v>3</v>
      </c>
      <c r="J87" s="30">
        <v>3</v>
      </c>
      <c r="K87" s="30">
        <v>3</v>
      </c>
      <c r="L87" s="30">
        <v>3</v>
      </c>
      <c r="M87" s="30">
        <v>3</v>
      </c>
      <c r="N87" s="30">
        <v>3</v>
      </c>
      <c r="O87" s="30">
        <v>3</v>
      </c>
    </row>
    <row r="88" spans="1:15" x14ac:dyDescent="0.2">
      <c r="A88" s="33" t="s">
        <v>1</v>
      </c>
      <c r="B88" s="33">
        <f>IF(B78&gt;=0.8,B73,"")</f>
        <v>3.4</v>
      </c>
      <c r="C88" s="33">
        <f t="shared" ref="C88:O88" si="55">IF(C78&gt;=0.8,C73,"")</f>
        <v>3.8</v>
      </c>
      <c r="D88" s="33">
        <f t="shared" si="55"/>
        <v>3.6</v>
      </c>
      <c r="E88" s="33">
        <f t="shared" si="55"/>
        <v>3.4</v>
      </c>
      <c r="F88" s="33">
        <f t="shared" si="55"/>
        <v>3.4</v>
      </c>
      <c r="G88" s="33">
        <f t="shared" si="55"/>
        <v>4</v>
      </c>
      <c r="H88" s="33">
        <f t="shared" si="55"/>
        <v>4.2</v>
      </c>
      <c r="I88" s="33">
        <f t="shared" si="55"/>
        <v>3.8</v>
      </c>
      <c r="J88" s="33">
        <f t="shared" si="55"/>
        <v>3.6</v>
      </c>
      <c r="K88" s="33">
        <f t="shared" si="55"/>
        <v>3.6</v>
      </c>
      <c r="L88" s="33">
        <f t="shared" si="55"/>
        <v>3.8</v>
      </c>
      <c r="M88" s="33">
        <f t="shared" si="55"/>
        <v>3.6</v>
      </c>
      <c r="N88" s="33">
        <f t="shared" si="55"/>
        <v>3.4</v>
      </c>
      <c r="O88" s="33" t="str">
        <f t="shared" si="55"/>
        <v/>
      </c>
    </row>
    <row r="90" spans="1:15" x14ac:dyDescent="0.2">
      <c r="B90" t="s">
        <v>100</v>
      </c>
      <c r="C90" t="s">
        <v>101</v>
      </c>
      <c r="D90" t="s">
        <v>102</v>
      </c>
      <c r="E90" t="s">
        <v>103</v>
      </c>
      <c r="F90" t="s">
        <v>104</v>
      </c>
      <c r="G90" t="s">
        <v>105</v>
      </c>
      <c r="H90" t="s">
        <v>106</v>
      </c>
      <c r="I90" t="s">
        <v>107</v>
      </c>
      <c r="J90" t="s">
        <v>108</v>
      </c>
      <c r="K90" t="s">
        <v>109</v>
      </c>
      <c r="L90" t="s">
        <v>110</v>
      </c>
      <c r="M90" t="s">
        <v>111</v>
      </c>
      <c r="N90" t="s">
        <v>112</v>
      </c>
      <c r="O90" t="s">
        <v>113</v>
      </c>
    </row>
    <row r="91" spans="1:15" x14ac:dyDescent="0.2">
      <c r="A91" s="45" t="s">
        <v>63</v>
      </c>
      <c r="B91" t="s">
        <v>10</v>
      </c>
      <c r="C91" t="s">
        <v>10</v>
      </c>
      <c r="D91" t="s">
        <v>10</v>
      </c>
      <c r="E91" t="s">
        <v>10</v>
      </c>
      <c r="F91" t="s">
        <v>10</v>
      </c>
      <c r="G91" t="s">
        <v>10</v>
      </c>
      <c r="H91" t="s">
        <v>10</v>
      </c>
      <c r="I91" t="s">
        <v>10</v>
      </c>
      <c r="J91" t="s">
        <v>10</v>
      </c>
      <c r="K91" t="s">
        <v>10</v>
      </c>
      <c r="L91" t="s">
        <v>10</v>
      </c>
      <c r="M91" t="s">
        <v>10</v>
      </c>
      <c r="N91" t="s">
        <v>10</v>
      </c>
      <c r="O91" t="s">
        <v>10</v>
      </c>
    </row>
    <row r="92" spans="1:15" x14ac:dyDescent="0.2">
      <c r="A92" t="s">
        <v>54</v>
      </c>
      <c r="B92" s="67">
        <v>4</v>
      </c>
      <c r="C92" s="67">
        <v>4</v>
      </c>
      <c r="D92" s="67">
        <v>4</v>
      </c>
      <c r="E92" s="67">
        <v>4</v>
      </c>
      <c r="F92" s="67">
        <v>4</v>
      </c>
      <c r="G92" s="67">
        <v>4</v>
      </c>
      <c r="H92" s="67">
        <v>4</v>
      </c>
      <c r="I92" s="67">
        <v>4</v>
      </c>
      <c r="J92" s="67">
        <v>4</v>
      </c>
      <c r="K92" s="67">
        <v>4</v>
      </c>
      <c r="L92" s="67">
        <v>4</v>
      </c>
      <c r="M92" s="67">
        <v>4</v>
      </c>
      <c r="N92" s="67">
        <v>4</v>
      </c>
      <c r="O92" s="44">
        <f>SUM(B92:J92)</f>
        <v>36</v>
      </c>
    </row>
    <row r="93" spans="1:15" x14ac:dyDescent="0.2">
      <c r="A93" t="s">
        <v>57</v>
      </c>
      <c r="B93" s="67">
        <v>4</v>
      </c>
      <c r="C93" s="67">
        <v>4</v>
      </c>
      <c r="D93" s="67">
        <v>4</v>
      </c>
      <c r="E93" s="67">
        <v>4</v>
      </c>
      <c r="F93" s="67">
        <v>4</v>
      </c>
      <c r="G93" s="67">
        <v>4</v>
      </c>
      <c r="H93" s="67">
        <v>4</v>
      </c>
      <c r="I93" s="67">
        <v>5</v>
      </c>
      <c r="J93" s="67">
        <v>4</v>
      </c>
      <c r="K93" s="67">
        <v>4</v>
      </c>
      <c r="L93" s="67">
        <v>4</v>
      </c>
      <c r="M93" s="67">
        <v>3</v>
      </c>
      <c r="N93" s="67">
        <v>4</v>
      </c>
      <c r="O93" s="44">
        <f>SUM(B93:J93)</f>
        <v>37</v>
      </c>
    </row>
    <row r="94" spans="1:15" x14ac:dyDescent="0.2">
      <c r="A94" s="31" t="s">
        <v>1</v>
      </c>
      <c r="B94">
        <f>AVERAGE(B92:B93)</f>
        <v>4</v>
      </c>
      <c r="C94">
        <f ca="1">AVERAGE(C92:C110)</f>
        <v>3.5</v>
      </c>
      <c r="D94">
        <f ca="1">AVERAGE(D92:D110)</f>
        <v>4.5</v>
      </c>
      <c r="E94">
        <f ca="1">AVERAGE(E92:E110)</f>
        <v>4</v>
      </c>
      <c r="F94">
        <f ca="1">AVERAGE(F92:F110)</f>
        <v>4</v>
      </c>
      <c r="G94">
        <f ca="1">AVERAGE(G92:G110)</f>
        <v>4.5</v>
      </c>
      <c r="H94">
        <f ca="1">AVERAGE(H92:H110)</f>
        <v>4</v>
      </c>
      <c r="I94">
        <f ca="1">AVERAGE(I92:I110)</f>
        <v>4.5</v>
      </c>
      <c r="J94">
        <f ca="1">AVERAGE(J92:J110)</f>
        <v>4</v>
      </c>
      <c r="K94">
        <f ca="1">AVERAGE(K92:K110)</f>
        <v>4.5</v>
      </c>
      <c r="L94">
        <f ca="1">AVERAGE(L92:L110)</f>
        <v>4.5</v>
      </c>
      <c r="M94">
        <f ca="1">AVERAGE(M92:M110)</f>
        <v>4</v>
      </c>
      <c r="N94">
        <f ca="1">AVERAGE(N92:N110)</f>
        <v>4.5</v>
      </c>
      <c r="O94">
        <f ca="1">AVERAGE(O92:O110)</f>
        <v>41</v>
      </c>
    </row>
    <row r="96" spans="1:15" ht="15.75" thickBot="1" x14ac:dyDescent="0.25"/>
    <row r="97" spans="1:17" ht="30" thickBot="1" x14ac:dyDescent="0.5">
      <c r="A97" s="23" t="s">
        <v>45</v>
      </c>
      <c r="B97" s="8">
        <f xml:space="preserve">  (B102*(((B108*(B104+B105))-(B108^2)-B104*B105)))/(B102-1)</f>
        <v>8</v>
      </c>
      <c r="C97" s="8">
        <f xml:space="preserve">  (C102*(((C108*(C104+C105))-(C108^2)-C104*C105)))/(C102-1)</f>
        <v>8</v>
      </c>
      <c r="D97" s="8">
        <f xml:space="preserve">  (D102*(((D108*(D104+D105))-(D108^2)-D104*D105)))/(D102-1)</f>
        <v>8</v>
      </c>
      <c r="E97" s="8">
        <f t="shared" ref="E97:O97" si="56" xml:space="preserve">  (E102*(((E108*(E104+E105))-(E108^2)-E104*E105)))/(E102-1)</f>
        <v>8</v>
      </c>
      <c r="F97" s="8">
        <f t="shared" si="56"/>
        <v>8</v>
      </c>
      <c r="G97" s="8">
        <f t="shared" si="56"/>
        <v>8</v>
      </c>
      <c r="H97" s="8">
        <f t="shared" si="56"/>
        <v>8</v>
      </c>
      <c r="I97" s="8">
        <f t="shared" si="56"/>
        <v>8</v>
      </c>
      <c r="J97" s="8">
        <f t="shared" si="56"/>
        <v>8</v>
      </c>
      <c r="K97" s="8">
        <f t="shared" si="56"/>
        <v>8</v>
      </c>
      <c r="L97" s="8">
        <f t="shared" si="56"/>
        <v>8</v>
      </c>
      <c r="M97" s="8">
        <f t="shared" si="56"/>
        <v>8</v>
      </c>
      <c r="N97" s="8">
        <f t="shared" si="56"/>
        <v>8</v>
      </c>
      <c r="O97" s="8">
        <f t="shared" si="56"/>
        <v>8</v>
      </c>
    </row>
    <row r="98" spans="1:17" ht="15.75" thickBot="1" x14ac:dyDescent="0.25"/>
    <row r="99" spans="1:17" ht="27" thickBot="1" x14ac:dyDescent="0.5">
      <c r="A99" s="26" t="s">
        <v>46</v>
      </c>
      <c r="B99" s="27">
        <f>1-(B107/(B97+0.0000000000001))</f>
        <v>1</v>
      </c>
      <c r="C99" s="27">
        <f t="shared" ref="C99" si="57">1-(C107/(C97+0.0000000000001))</f>
        <v>1</v>
      </c>
      <c r="D99" s="27">
        <f>1-(D107/(D97+0.0000000000001))</f>
        <v>1</v>
      </c>
      <c r="E99" s="27">
        <f t="shared" ref="E99:O99" si="58">1-(E107/(E97+0.0000000000001))</f>
        <v>1</v>
      </c>
      <c r="F99" s="27">
        <f t="shared" si="58"/>
        <v>1</v>
      </c>
      <c r="G99" s="27">
        <f t="shared" si="58"/>
        <v>1</v>
      </c>
      <c r="H99" s="27">
        <f t="shared" si="58"/>
        <v>1</v>
      </c>
      <c r="I99" s="27">
        <f t="shared" si="58"/>
        <v>0.93750000000000078</v>
      </c>
      <c r="J99" s="27">
        <f t="shared" si="58"/>
        <v>1</v>
      </c>
      <c r="K99" s="27">
        <f t="shared" si="58"/>
        <v>1</v>
      </c>
      <c r="L99" s="27">
        <f t="shared" si="58"/>
        <v>1</v>
      </c>
      <c r="M99" s="27">
        <f t="shared" si="58"/>
        <v>0.93750000000000078</v>
      </c>
      <c r="N99" s="27">
        <f t="shared" si="58"/>
        <v>1</v>
      </c>
      <c r="O99" s="27">
        <f t="shared" si="58"/>
        <v>0.93750000000000078</v>
      </c>
      <c r="Q99" s="43">
        <f>AVERAGE(B99:J99)</f>
        <v>0.99305555555555558</v>
      </c>
    </row>
    <row r="100" spans="1:17" ht="20.25" x14ac:dyDescent="0.3">
      <c r="A100" s="29" t="s">
        <v>48</v>
      </c>
      <c r="B100" s="28" t="str">
        <f>IF(B99&gt;=0.8,"*","")</f>
        <v>*</v>
      </c>
      <c r="C100" s="28" t="str">
        <f t="shared" ref="C100:O100" si="59">IF(C99&gt;=0.8,"*","")</f>
        <v>*</v>
      </c>
      <c r="D100" s="28" t="str">
        <f t="shared" si="59"/>
        <v>*</v>
      </c>
      <c r="E100" s="28" t="str">
        <f t="shared" si="59"/>
        <v>*</v>
      </c>
      <c r="F100" s="28" t="str">
        <f t="shared" si="59"/>
        <v>*</v>
      </c>
      <c r="G100" s="28" t="str">
        <f t="shared" si="59"/>
        <v>*</v>
      </c>
      <c r="H100" s="28" t="str">
        <f t="shared" si="59"/>
        <v>*</v>
      </c>
      <c r="I100" s="28" t="str">
        <f t="shared" si="59"/>
        <v>*</v>
      </c>
      <c r="J100" s="28" t="str">
        <f t="shared" si="59"/>
        <v>*</v>
      </c>
      <c r="K100" s="28" t="str">
        <f t="shared" si="59"/>
        <v>*</v>
      </c>
      <c r="L100" s="28" t="str">
        <f t="shared" si="59"/>
        <v>*</v>
      </c>
      <c r="M100" s="28" t="str">
        <f t="shared" si="59"/>
        <v>*</v>
      </c>
      <c r="N100" s="28" t="str">
        <f t="shared" si="59"/>
        <v>*</v>
      </c>
      <c r="O100" s="28" t="str">
        <f t="shared" si="59"/>
        <v>*</v>
      </c>
    </row>
    <row r="101" spans="1:17" ht="15.75" thickBot="1" x14ac:dyDescent="0.25"/>
    <row r="102" spans="1:17" x14ac:dyDescent="0.2">
      <c r="B102" s="10">
        <f t="shared" ref="B102:O102" si="60">COUNT(B92:B93)</f>
        <v>2</v>
      </c>
      <c r="C102" s="10">
        <f t="shared" si="60"/>
        <v>2</v>
      </c>
      <c r="D102" s="10">
        <f t="shared" si="60"/>
        <v>2</v>
      </c>
      <c r="E102" s="10">
        <f t="shared" si="60"/>
        <v>2</v>
      </c>
      <c r="F102" s="10">
        <f t="shared" si="60"/>
        <v>2</v>
      </c>
      <c r="G102" s="10">
        <f t="shared" si="60"/>
        <v>2</v>
      </c>
      <c r="H102" s="10">
        <f t="shared" si="60"/>
        <v>2</v>
      </c>
      <c r="I102" s="10">
        <f t="shared" si="60"/>
        <v>2</v>
      </c>
      <c r="J102" s="10">
        <f t="shared" si="60"/>
        <v>2</v>
      </c>
      <c r="K102" s="10">
        <f t="shared" si="60"/>
        <v>2</v>
      </c>
      <c r="L102" s="10">
        <f t="shared" si="60"/>
        <v>2</v>
      </c>
      <c r="M102" s="10">
        <f t="shared" si="60"/>
        <v>2</v>
      </c>
      <c r="N102" s="10">
        <f t="shared" si="60"/>
        <v>2</v>
      </c>
      <c r="O102" s="10">
        <f t="shared" si="60"/>
        <v>2</v>
      </c>
    </row>
    <row r="103" spans="1:17" x14ac:dyDescent="0.2">
      <c r="B103" s="25">
        <f>B108</f>
        <v>3</v>
      </c>
      <c r="C103" s="11">
        <f t="shared" ref="C103:I103" si="61">C108</f>
        <v>3</v>
      </c>
      <c r="D103" s="11">
        <f t="shared" si="61"/>
        <v>3</v>
      </c>
      <c r="E103" s="11">
        <f t="shared" si="61"/>
        <v>3</v>
      </c>
      <c r="F103" s="11">
        <f t="shared" si="61"/>
        <v>3</v>
      </c>
      <c r="G103" s="11">
        <f t="shared" si="61"/>
        <v>3</v>
      </c>
      <c r="H103" s="11">
        <f t="shared" si="61"/>
        <v>3</v>
      </c>
      <c r="I103" s="11">
        <f t="shared" si="61"/>
        <v>3</v>
      </c>
      <c r="J103" s="25">
        <f>J108</f>
        <v>3</v>
      </c>
      <c r="K103" s="25">
        <f t="shared" ref="K103:O103" si="62">K108</f>
        <v>3</v>
      </c>
      <c r="L103" s="25">
        <f t="shared" si="62"/>
        <v>3</v>
      </c>
      <c r="M103" s="25">
        <f t="shared" si="62"/>
        <v>3</v>
      </c>
      <c r="N103" s="25">
        <f t="shared" si="62"/>
        <v>3</v>
      </c>
      <c r="O103" s="11">
        <f t="shared" si="62"/>
        <v>3</v>
      </c>
    </row>
    <row r="104" spans="1:17" x14ac:dyDescent="0.2">
      <c r="B104" s="11">
        <v>5</v>
      </c>
      <c r="C104" s="11">
        <v>5</v>
      </c>
      <c r="D104" s="11">
        <v>5</v>
      </c>
      <c r="E104" s="11">
        <v>5</v>
      </c>
      <c r="F104" s="11">
        <v>5</v>
      </c>
      <c r="G104" s="11">
        <v>5</v>
      </c>
      <c r="H104" s="11">
        <v>5</v>
      </c>
      <c r="I104" s="11">
        <v>5</v>
      </c>
      <c r="J104" s="11">
        <v>5</v>
      </c>
      <c r="K104" s="11">
        <v>5</v>
      </c>
      <c r="L104" s="11">
        <v>5</v>
      </c>
      <c r="M104" s="11">
        <v>5</v>
      </c>
      <c r="N104" s="11">
        <v>5</v>
      </c>
      <c r="O104" s="11">
        <v>5</v>
      </c>
    </row>
    <row r="105" spans="1:17" ht="15.75" thickBot="1" x14ac:dyDescent="0.25">
      <c r="B105" s="12">
        <v>1</v>
      </c>
      <c r="C105" s="12">
        <v>1</v>
      </c>
      <c r="D105" s="12">
        <v>1</v>
      </c>
      <c r="E105" s="12">
        <v>1</v>
      </c>
      <c r="F105" s="12">
        <v>1</v>
      </c>
      <c r="G105" s="12">
        <v>1</v>
      </c>
      <c r="H105" s="12">
        <v>1</v>
      </c>
      <c r="I105" s="12">
        <v>1</v>
      </c>
      <c r="J105" s="12">
        <v>1</v>
      </c>
      <c r="K105" s="12">
        <v>1</v>
      </c>
      <c r="L105" s="12">
        <v>1</v>
      </c>
      <c r="M105" s="12">
        <v>1</v>
      </c>
      <c r="N105" s="12">
        <v>1</v>
      </c>
      <c r="O105" s="12">
        <v>1</v>
      </c>
    </row>
    <row r="106" spans="1:17" ht="15.75" thickBot="1" x14ac:dyDescent="0.25"/>
    <row r="107" spans="1:17" ht="15.75" thickBot="1" x14ac:dyDescent="0.25">
      <c r="A107" s="32" t="s">
        <v>21</v>
      </c>
      <c r="B107" s="14">
        <f t="shared" ref="B107:O107" si="63">VAR(B92:B93)</f>
        <v>0</v>
      </c>
      <c r="C107" s="14">
        <f t="shared" si="63"/>
        <v>0</v>
      </c>
      <c r="D107" s="14">
        <f t="shared" si="63"/>
        <v>0</v>
      </c>
      <c r="E107" s="14">
        <f t="shared" si="63"/>
        <v>0</v>
      </c>
      <c r="F107" s="14">
        <f t="shared" si="63"/>
        <v>0</v>
      </c>
      <c r="G107" s="14">
        <f t="shared" si="63"/>
        <v>0</v>
      </c>
      <c r="H107" s="14">
        <f t="shared" si="63"/>
        <v>0</v>
      </c>
      <c r="I107" s="14">
        <f t="shared" si="63"/>
        <v>0.5</v>
      </c>
      <c r="J107" s="14">
        <f t="shared" si="63"/>
        <v>0</v>
      </c>
      <c r="K107" s="14">
        <f t="shared" si="63"/>
        <v>0</v>
      </c>
      <c r="L107" s="14">
        <f t="shared" si="63"/>
        <v>0</v>
      </c>
      <c r="M107" s="14">
        <f t="shared" si="63"/>
        <v>0.5</v>
      </c>
      <c r="N107" s="14">
        <f t="shared" si="63"/>
        <v>0</v>
      </c>
      <c r="O107" s="14">
        <f t="shared" si="63"/>
        <v>0.5</v>
      </c>
    </row>
    <row r="108" spans="1:17" x14ac:dyDescent="0.2">
      <c r="B108" s="30">
        <v>3</v>
      </c>
      <c r="C108" s="30">
        <v>3</v>
      </c>
      <c r="D108" s="30">
        <v>3</v>
      </c>
      <c r="E108" s="30">
        <v>3</v>
      </c>
      <c r="F108" s="30">
        <v>3</v>
      </c>
      <c r="G108" s="30">
        <v>3</v>
      </c>
      <c r="H108" s="30">
        <v>3</v>
      </c>
      <c r="I108" s="30">
        <v>3</v>
      </c>
      <c r="J108" s="30">
        <v>3</v>
      </c>
      <c r="K108" s="30">
        <v>3</v>
      </c>
      <c r="L108" s="30">
        <v>3</v>
      </c>
      <c r="M108" s="30">
        <v>3</v>
      </c>
      <c r="N108" s="30">
        <v>3</v>
      </c>
      <c r="O108" s="30">
        <v>3</v>
      </c>
    </row>
    <row r="109" spans="1:17" x14ac:dyDescent="0.2">
      <c r="A109" s="33" t="s">
        <v>1</v>
      </c>
      <c r="B109" s="33">
        <f t="shared" ref="B109:O109" si="64">IF(B99&gt;=0.8,B94,"")</f>
        <v>4</v>
      </c>
      <c r="C109" s="33">
        <f t="shared" ca="1" si="64"/>
        <v>3.5</v>
      </c>
      <c r="D109" s="33">
        <f t="shared" ca="1" si="64"/>
        <v>4.5</v>
      </c>
      <c r="E109" s="33">
        <f t="shared" ca="1" si="64"/>
        <v>4</v>
      </c>
      <c r="F109" s="33">
        <f t="shared" ca="1" si="64"/>
        <v>4</v>
      </c>
      <c r="G109" s="33">
        <f t="shared" ca="1" si="64"/>
        <v>4.5</v>
      </c>
      <c r="H109" s="33">
        <f t="shared" ca="1" si="64"/>
        <v>4</v>
      </c>
      <c r="I109" s="33">
        <f t="shared" ca="1" si="64"/>
        <v>4.5</v>
      </c>
      <c r="J109" s="33">
        <f t="shared" ca="1" si="64"/>
        <v>4</v>
      </c>
      <c r="K109" s="33">
        <f t="shared" ca="1" si="64"/>
        <v>4.5</v>
      </c>
      <c r="L109" s="33">
        <f t="shared" ca="1" si="64"/>
        <v>4.5</v>
      </c>
      <c r="M109" s="33">
        <f t="shared" ca="1" si="64"/>
        <v>4</v>
      </c>
      <c r="N109" s="33">
        <f t="shared" ca="1" si="64"/>
        <v>4.5</v>
      </c>
      <c r="O109" s="33">
        <f t="shared" ca="1" si="64"/>
        <v>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8"/>
  <sheetViews>
    <sheetView topLeftCell="Z1" workbookViewId="0">
      <selection activeCell="Z9" sqref="A9:XFD42"/>
    </sheetView>
  </sheetViews>
  <sheetFormatPr defaultRowHeight="15" x14ac:dyDescent="0.2"/>
  <cols>
    <col min="1" max="1" width="2.6640625" customWidth="1"/>
    <col min="2" max="2" width="5.5546875" customWidth="1"/>
    <col min="3" max="6" width="6.6640625" customWidth="1"/>
    <col min="8" max="8" width="5.77734375" customWidth="1"/>
    <col min="9" max="9" width="5.5546875" customWidth="1"/>
    <col min="10" max="12" width="5.5546875" bestFit="1" customWidth="1"/>
    <col min="13" max="13" width="7.21875" customWidth="1"/>
    <col min="15" max="15" width="5.5546875" customWidth="1"/>
    <col min="16" max="24" width="6.6640625" customWidth="1"/>
    <col min="27" max="27" width="6.5546875" customWidth="1"/>
  </cols>
  <sheetData>
    <row r="1" spans="2:41" x14ac:dyDescent="0.2">
      <c r="B1" s="78" t="s">
        <v>118</v>
      </c>
      <c r="C1" s="78"/>
      <c r="D1" s="78"/>
      <c r="E1" s="78"/>
      <c r="F1" s="78"/>
      <c r="G1" s="78"/>
      <c r="I1" s="78" t="s">
        <v>119</v>
      </c>
      <c r="J1" s="78"/>
      <c r="K1" s="78"/>
      <c r="L1" s="78"/>
      <c r="O1" s="78" t="s">
        <v>120</v>
      </c>
      <c r="P1" s="78"/>
      <c r="Q1" s="78"/>
      <c r="R1" s="78"/>
      <c r="S1" s="78"/>
      <c r="T1" s="78"/>
      <c r="U1" s="78"/>
      <c r="V1" s="78"/>
      <c r="W1" s="78"/>
      <c r="X1" s="78"/>
      <c r="Y1" s="78"/>
      <c r="AA1" s="78" t="s">
        <v>121</v>
      </c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</row>
    <row r="3" spans="2:41" s="60" customFormat="1" ht="15.75" thickBot="1" x14ac:dyDescent="0.25">
      <c r="B3" s="65" t="s">
        <v>72</v>
      </c>
      <c r="C3" s="65" t="s">
        <v>81</v>
      </c>
      <c r="D3" s="65" t="s">
        <v>82</v>
      </c>
      <c r="E3" s="65" t="s">
        <v>84</v>
      </c>
      <c r="F3" s="65" t="s">
        <v>83</v>
      </c>
      <c r="G3" s="65" t="s">
        <v>73</v>
      </c>
      <c r="I3" s="64" t="s">
        <v>72</v>
      </c>
      <c r="J3" s="64" t="s">
        <v>86</v>
      </c>
      <c r="K3" s="64" t="s">
        <v>87</v>
      </c>
      <c r="L3" s="64" t="s">
        <v>88</v>
      </c>
      <c r="M3" s="64" t="s">
        <v>73</v>
      </c>
      <c r="O3" s="65" t="s">
        <v>72</v>
      </c>
      <c r="P3" s="65" t="s">
        <v>90</v>
      </c>
      <c r="Q3" s="65" t="s">
        <v>91</v>
      </c>
      <c r="R3" s="65" t="s">
        <v>92</v>
      </c>
      <c r="S3" s="65" t="s">
        <v>93</v>
      </c>
      <c r="T3" s="65" t="s">
        <v>94</v>
      </c>
      <c r="U3" s="65" t="s">
        <v>95</v>
      </c>
      <c r="V3" s="65" t="s">
        <v>96</v>
      </c>
      <c r="W3" s="65" t="s">
        <v>97</v>
      </c>
      <c r="X3" s="65" t="s">
        <v>98</v>
      </c>
      <c r="Y3" s="65" t="s">
        <v>73</v>
      </c>
      <c r="AA3" s="65" t="s">
        <v>72</v>
      </c>
      <c r="AB3" s="65" t="s">
        <v>100</v>
      </c>
      <c r="AC3" s="65" t="s">
        <v>101</v>
      </c>
      <c r="AD3" s="65" t="s">
        <v>102</v>
      </c>
      <c r="AE3" s="65" t="s">
        <v>103</v>
      </c>
      <c r="AF3" s="65" t="s">
        <v>104</v>
      </c>
      <c r="AG3" s="65" t="s">
        <v>105</v>
      </c>
      <c r="AH3" s="65" t="s">
        <v>106</v>
      </c>
      <c r="AI3" s="65" t="s">
        <v>107</v>
      </c>
      <c r="AJ3" s="65" t="s">
        <v>108</v>
      </c>
      <c r="AK3" s="65" t="s">
        <v>109</v>
      </c>
      <c r="AL3" s="65" t="s">
        <v>110</v>
      </c>
      <c r="AM3" s="65" t="s">
        <v>111</v>
      </c>
      <c r="AN3" s="65" t="s">
        <v>112</v>
      </c>
      <c r="AO3" s="65" t="s">
        <v>73</v>
      </c>
    </row>
    <row r="4" spans="2:41" ht="15.75" thickBot="1" x14ac:dyDescent="0.25">
      <c r="B4" s="62">
        <v>1</v>
      </c>
      <c r="C4" s="71">
        <v>0</v>
      </c>
      <c r="D4" s="71">
        <v>0.5</v>
      </c>
      <c r="E4" s="71">
        <v>0</v>
      </c>
      <c r="F4" s="71">
        <v>0</v>
      </c>
      <c r="G4" s="63">
        <f>AVERAGE(C4:F4)</f>
        <v>0.125</v>
      </c>
      <c r="I4" s="62">
        <v>1</v>
      </c>
      <c r="J4" s="71">
        <v>0.5</v>
      </c>
      <c r="K4" s="71">
        <v>0.5</v>
      </c>
      <c r="L4" s="71">
        <v>0</v>
      </c>
      <c r="M4" s="63">
        <f t="shared" ref="M4:M8" si="0">AVERAGE(J4:L4)</f>
        <v>0.33333333333333331</v>
      </c>
      <c r="O4" s="62">
        <v>1</v>
      </c>
      <c r="P4" s="70">
        <v>0</v>
      </c>
      <c r="Q4" s="70">
        <v>0.5</v>
      </c>
      <c r="R4" s="70">
        <v>0.5</v>
      </c>
      <c r="S4" s="70">
        <v>0.5</v>
      </c>
      <c r="T4" s="70">
        <v>2</v>
      </c>
      <c r="U4" s="70">
        <v>0</v>
      </c>
      <c r="V4" s="70">
        <v>0</v>
      </c>
      <c r="W4" s="71">
        <v>0.5</v>
      </c>
      <c r="X4" s="71">
        <v>0</v>
      </c>
      <c r="Y4" s="63">
        <f t="shared" ref="Y4:Y8" si="1">AVERAGE(P4:X4)</f>
        <v>0.44444444444444442</v>
      </c>
      <c r="AA4" s="62">
        <v>1</v>
      </c>
      <c r="AB4" s="71">
        <v>0.5</v>
      </c>
      <c r="AC4" s="71">
        <v>0.5</v>
      </c>
      <c r="AD4" s="71">
        <v>0.5</v>
      </c>
      <c r="AE4" s="71">
        <v>0</v>
      </c>
      <c r="AF4" s="71">
        <v>0</v>
      </c>
      <c r="AG4" s="71">
        <v>0.5</v>
      </c>
      <c r="AH4" s="71">
        <v>0</v>
      </c>
      <c r="AI4" s="71">
        <v>0</v>
      </c>
      <c r="AJ4" s="71">
        <v>2</v>
      </c>
      <c r="AK4" s="71">
        <v>0</v>
      </c>
      <c r="AL4" s="71">
        <v>0</v>
      </c>
      <c r="AM4" s="71">
        <v>0.5</v>
      </c>
      <c r="AN4" s="71">
        <v>0.5</v>
      </c>
      <c r="AO4" s="63">
        <f>AVERAGE(AB4:AN4)</f>
        <v>0.38461538461538464</v>
      </c>
    </row>
    <row r="5" spans="2:41" x14ac:dyDescent="0.2">
      <c r="B5" s="62">
        <v>2</v>
      </c>
      <c r="C5" s="72">
        <v>0.5</v>
      </c>
      <c r="D5" s="72">
        <v>0.5</v>
      </c>
      <c r="E5" s="72">
        <v>0.5</v>
      </c>
      <c r="F5" s="72">
        <v>0</v>
      </c>
      <c r="G5" s="63">
        <f t="shared" ref="G5:G8" si="2">AVERAGE(C5:F5)</f>
        <v>0.375</v>
      </c>
      <c r="I5" s="62">
        <v>2</v>
      </c>
      <c r="J5" s="72">
        <v>0</v>
      </c>
      <c r="K5" s="72">
        <v>0</v>
      </c>
      <c r="L5" s="72">
        <v>0</v>
      </c>
      <c r="M5" s="63">
        <f t="shared" si="0"/>
        <v>0</v>
      </c>
      <c r="O5" s="62">
        <v>2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 s="63">
        <f t="shared" si="1"/>
        <v>0</v>
      </c>
      <c r="AA5" s="62">
        <v>2</v>
      </c>
      <c r="AB5" s="71">
        <v>0</v>
      </c>
      <c r="AC5" s="71">
        <v>0</v>
      </c>
      <c r="AD5" s="71">
        <v>0</v>
      </c>
      <c r="AE5" s="71">
        <v>0</v>
      </c>
      <c r="AF5" s="71">
        <v>0</v>
      </c>
      <c r="AG5" s="71">
        <v>0.5</v>
      </c>
      <c r="AH5" s="71">
        <v>0</v>
      </c>
      <c r="AI5" s="71">
        <v>0.5</v>
      </c>
      <c r="AJ5" s="71">
        <v>0.5</v>
      </c>
      <c r="AK5" s="71">
        <v>0</v>
      </c>
      <c r="AL5" s="71">
        <v>0</v>
      </c>
      <c r="AM5" s="71">
        <v>0</v>
      </c>
      <c r="AN5" s="71">
        <v>0</v>
      </c>
      <c r="AO5" s="63">
        <f t="shared" ref="AO5:AO8" si="3">AVERAGE(AB5:AN5)</f>
        <v>0.11538461538461539</v>
      </c>
    </row>
    <row r="6" spans="2:41" x14ac:dyDescent="0.2">
      <c r="B6" s="62">
        <v>3</v>
      </c>
      <c r="C6" s="72">
        <v>0.5</v>
      </c>
      <c r="D6" s="72">
        <v>0</v>
      </c>
      <c r="E6" s="72">
        <v>0</v>
      </c>
      <c r="F6" s="72">
        <v>0.5</v>
      </c>
      <c r="G6" s="63">
        <f t="shared" si="2"/>
        <v>0.25</v>
      </c>
      <c r="I6" s="62">
        <v>3</v>
      </c>
      <c r="J6" s="71">
        <v>0.5</v>
      </c>
      <c r="K6" s="71">
        <v>0.5</v>
      </c>
      <c r="L6" s="71">
        <v>0.5</v>
      </c>
      <c r="M6" s="63">
        <f t="shared" si="0"/>
        <v>0.5</v>
      </c>
      <c r="O6" s="62">
        <v>3</v>
      </c>
      <c r="P6">
        <v>0</v>
      </c>
      <c r="Q6">
        <v>0.5</v>
      </c>
      <c r="R6">
        <v>0</v>
      </c>
      <c r="S6">
        <v>0.5</v>
      </c>
      <c r="T6">
        <v>0</v>
      </c>
      <c r="U6">
        <v>0</v>
      </c>
      <c r="V6">
        <v>0</v>
      </c>
      <c r="W6">
        <v>0</v>
      </c>
      <c r="X6">
        <v>0</v>
      </c>
      <c r="Y6" s="63">
        <f t="shared" si="1"/>
        <v>0.1111111111111111</v>
      </c>
      <c r="AA6" s="62">
        <v>3</v>
      </c>
      <c r="AB6" s="71">
        <v>2</v>
      </c>
      <c r="AC6" s="71">
        <v>0</v>
      </c>
      <c r="AD6" s="71">
        <v>0</v>
      </c>
      <c r="AE6" s="71">
        <v>0.5</v>
      </c>
      <c r="AF6" s="71">
        <v>0</v>
      </c>
      <c r="AG6" s="71">
        <v>0.5</v>
      </c>
      <c r="AH6" s="71">
        <v>0</v>
      </c>
      <c r="AI6" s="71">
        <v>0</v>
      </c>
      <c r="AJ6" s="71">
        <v>0</v>
      </c>
      <c r="AK6" s="71">
        <v>0.5</v>
      </c>
      <c r="AL6" s="71">
        <v>0</v>
      </c>
      <c r="AM6" s="71">
        <v>0</v>
      </c>
      <c r="AN6" s="71">
        <v>0.5</v>
      </c>
      <c r="AO6" s="63">
        <f t="shared" si="3"/>
        <v>0.30769230769230771</v>
      </c>
    </row>
    <row r="7" spans="2:41" ht="15.75" thickBot="1" x14ac:dyDescent="0.25">
      <c r="B7" s="62">
        <v>4</v>
      </c>
      <c r="C7" s="72">
        <v>0.80000000000000071</v>
      </c>
      <c r="D7" s="72">
        <v>0.30000000000000071</v>
      </c>
      <c r="E7" s="72">
        <v>0.30000000000000071</v>
      </c>
      <c r="F7" s="72">
        <v>0.5</v>
      </c>
      <c r="G7" s="63">
        <f t="shared" si="2"/>
        <v>0.47500000000000053</v>
      </c>
      <c r="I7" s="62">
        <v>4</v>
      </c>
      <c r="J7" s="72">
        <v>1.3000000000000007</v>
      </c>
      <c r="K7" s="72">
        <v>0.30000000000000071</v>
      </c>
      <c r="L7" s="72">
        <v>0.19999999999999929</v>
      </c>
      <c r="M7" s="63">
        <f t="shared" si="0"/>
        <v>0.6000000000000002</v>
      </c>
      <c r="O7" s="62">
        <v>4</v>
      </c>
      <c r="P7">
        <v>0.69999999999999929</v>
      </c>
      <c r="Q7">
        <v>2.3000000000000007</v>
      </c>
      <c r="R7">
        <v>0.69999999999999929</v>
      </c>
      <c r="S7">
        <v>0.19999999999999929</v>
      </c>
      <c r="T7">
        <v>0.30000000000000071</v>
      </c>
      <c r="U7">
        <v>1.6999999999999993</v>
      </c>
      <c r="V7">
        <v>0.30000000000000071</v>
      </c>
      <c r="W7">
        <v>0.30000000000000071</v>
      </c>
      <c r="X7">
        <v>0.80000000000000071</v>
      </c>
      <c r="Y7" s="63">
        <f t="shared" si="1"/>
        <v>0.81111111111111123</v>
      </c>
      <c r="AA7" s="62">
        <v>4</v>
      </c>
      <c r="AB7" s="72">
        <v>0.30000000000000071</v>
      </c>
      <c r="AC7" s="72">
        <v>0</v>
      </c>
      <c r="AD7" s="72">
        <v>0</v>
      </c>
      <c r="AE7" s="72">
        <v>0</v>
      </c>
      <c r="AF7" s="72">
        <v>0</v>
      </c>
      <c r="AG7" s="72">
        <v>0.5</v>
      </c>
      <c r="AH7" s="72">
        <v>0.5</v>
      </c>
      <c r="AI7" s="72">
        <v>0</v>
      </c>
      <c r="AJ7" s="72">
        <v>0</v>
      </c>
      <c r="AK7" s="72">
        <v>0</v>
      </c>
      <c r="AL7" s="72">
        <v>0.5</v>
      </c>
      <c r="AM7" s="72">
        <v>0.5</v>
      </c>
      <c r="AN7" s="72">
        <v>0</v>
      </c>
      <c r="AO7" s="63">
        <f t="shared" si="3"/>
        <v>0.17692307692307699</v>
      </c>
    </row>
    <row r="8" spans="2:41" ht="15.75" thickBot="1" x14ac:dyDescent="0.25">
      <c r="B8" s="62">
        <v>5</v>
      </c>
      <c r="C8" s="71">
        <v>0</v>
      </c>
      <c r="D8" s="71">
        <v>0</v>
      </c>
      <c r="E8" s="72">
        <v>0.5</v>
      </c>
      <c r="F8" s="71">
        <v>0.5</v>
      </c>
      <c r="G8" s="63">
        <f t="shared" si="2"/>
        <v>0.25</v>
      </c>
      <c r="I8" s="62">
        <v>5</v>
      </c>
      <c r="J8" s="14">
        <v>0.5</v>
      </c>
      <c r="K8" s="14">
        <v>0.5</v>
      </c>
      <c r="L8" s="14">
        <v>0</v>
      </c>
      <c r="M8" s="63">
        <f t="shared" si="0"/>
        <v>0.33333333333333331</v>
      </c>
      <c r="O8" s="62">
        <v>5</v>
      </c>
      <c r="P8" s="61">
        <v>0</v>
      </c>
      <c r="Q8" s="61">
        <v>0.5</v>
      </c>
      <c r="R8">
        <v>0</v>
      </c>
      <c r="S8">
        <v>0</v>
      </c>
      <c r="T8">
        <v>0</v>
      </c>
      <c r="U8">
        <v>0</v>
      </c>
      <c r="V8" s="61">
        <v>0.5</v>
      </c>
      <c r="W8" s="61">
        <v>0</v>
      </c>
      <c r="X8" s="61">
        <v>0</v>
      </c>
      <c r="Y8" s="63">
        <f t="shared" si="1"/>
        <v>0.1111111111111111</v>
      </c>
      <c r="AA8" s="62">
        <v>5</v>
      </c>
      <c r="AB8" s="71">
        <v>0</v>
      </c>
      <c r="AC8" s="71">
        <v>0</v>
      </c>
      <c r="AD8" s="72">
        <v>0</v>
      </c>
      <c r="AE8" s="72">
        <v>0</v>
      </c>
      <c r="AF8" s="72">
        <v>0</v>
      </c>
      <c r="AG8" s="71">
        <v>0</v>
      </c>
      <c r="AH8" s="71">
        <v>0</v>
      </c>
      <c r="AI8" s="71">
        <v>0.5</v>
      </c>
      <c r="AJ8" s="71">
        <v>0</v>
      </c>
      <c r="AK8" s="71">
        <v>0</v>
      </c>
      <c r="AL8" s="71">
        <v>0</v>
      </c>
      <c r="AM8" s="71">
        <v>0.5</v>
      </c>
      <c r="AN8" s="71">
        <v>0</v>
      </c>
      <c r="AO8" s="63">
        <f t="shared" si="3"/>
        <v>7.6923076923076927E-2</v>
      </c>
    </row>
  </sheetData>
  <mergeCells count="4">
    <mergeCell ref="B1:G1"/>
    <mergeCell ref="I1:L1"/>
    <mergeCell ref="O1:Y1"/>
    <mergeCell ref="AA1:AO1"/>
  </mergeCells>
  <pageMargins left="0.7" right="0.7" top="0.75" bottom="0.75" header="0.3" footer="0.3"/>
  <pageSetup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8"/>
  <sheetViews>
    <sheetView tabSelected="1" topLeftCell="D1" workbookViewId="0">
      <selection activeCell="F5" sqref="F5"/>
    </sheetView>
  </sheetViews>
  <sheetFormatPr defaultRowHeight="15" x14ac:dyDescent="0.2"/>
  <cols>
    <col min="3" max="3" width="10.21875" style="74" customWidth="1"/>
    <col min="9" max="9" width="6.109375" customWidth="1"/>
    <col min="11" max="11" width="10.21875" style="74" bestFit="1" customWidth="1"/>
    <col min="12" max="13" width="8.88671875" customWidth="1"/>
    <col min="16" max="16" width="8.88671875" customWidth="1"/>
    <col min="17" max="17" width="6.109375" customWidth="1"/>
    <col min="18" max="18" width="8.77734375" bestFit="1" customWidth="1"/>
    <col min="19" max="19" width="10.21875" style="74" bestFit="1" customWidth="1"/>
    <col min="25" max="25" width="6.109375" customWidth="1"/>
    <col min="26" max="26" width="8.77734375" bestFit="1" customWidth="1"/>
    <col min="27" max="27" width="10.21875" style="74" bestFit="1" customWidth="1"/>
  </cols>
  <sheetData>
    <row r="1" spans="1:82" ht="19.5" x14ac:dyDescent="0.35">
      <c r="B1" s="78" t="s">
        <v>115</v>
      </c>
      <c r="C1" s="78"/>
      <c r="D1" s="78"/>
      <c r="E1" s="78"/>
      <c r="F1" s="78"/>
      <c r="J1" s="78" t="s">
        <v>114</v>
      </c>
      <c r="K1" s="78"/>
      <c r="L1" s="78"/>
      <c r="M1" s="78"/>
      <c r="N1" s="78"/>
      <c r="R1" s="78" t="s">
        <v>116</v>
      </c>
      <c r="S1" s="78"/>
      <c r="T1" s="78"/>
      <c r="U1" s="78"/>
      <c r="V1" s="78"/>
      <c r="Z1" s="78" t="s">
        <v>117</v>
      </c>
      <c r="AA1" s="78"/>
      <c r="AB1" s="78"/>
      <c r="AC1" s="78"/>
      <c r="AD1" s="78"/>
    </row>
    <row r="2" spans="1:82" s="34" customFormat="1" x14ac:dyDescent="0.2"/>
    <row r="3" spans="1:82" s="75" customFormat="1" ht="20.25" x14ac:dyDescent="0.35">
      <c r="A3" s="75" t="s">
        <v>72</v>
      </c>
      <c r="B3" s="75" t="s">
        <v>74</v>
      </c>
      <c r="C3" s="75" t="s">
        <v>75</v>
      </c>
      <c r="D3" s="75" t="s">
        <v>76</v>
      </c>
      <c r="E3" s="75" t="s">
        <v>77</v>
      </c>
      <c r="F3" s="75" t="s">
        <v>79</v>
      </c>
      <c r="G3" s="75" t="s">
        <v>78</v>
      </c>
      <c r="I3" s="75" t="s">
        <v>72</v>
      </c>
      <c r="J3" s="75" t="s">
        <v>74</v>
      </c>
      <c r="K3" s="75" t="s">
        <v>75</v>
      </c>
      <c r="L3" s="75" t="s">
        <v>76</v>
      </c>
      <c r="M3" s="75" t="s">
        <v>77</v>
      </c>
      <c r="N3" s="75" t="s">
        <v>79</v>
      </c>
      <c r="O3" s="75" t="s">
        <v>78</v>
      </c>
      <c r="Q3" s="75" t="s">
        <v>72</v>
      </c>
      <c r="R3" s="75" t="s">
        <v>74</v>
      </c>
      <c r="S3" s="75" t="s">
        <v>75</v>
      </c>
      <c r="T3" s="75" t="s">
        <v>80</v>
      </c>
      <c r="U3" s="75" t="s">
        <v>77</v>
      </c>
      <c r="V3" s="75" t="s">
        <v>79</v>
      </c>
      <c r="W3" s="75" t="s">
        <v>78</v>
      </c>
      <c r="Y3" s="75" t="s">
        <v>72</v>
      </c>
      <c r="Z3" s="75" t="s">
        <v>74</v>
      </c>
      <c r="AA3" s="75" t="s">
        <v>75</v>
      </c>
      <c r="AB3" s="75" t="s">
        <v>80</v>
      </c>
      <c r="AC3" s="75" t="s">
        <v>77</v>
      </c>
      <c r="AD3" s="75" t="s">
        <v>79</v>
      </c>
      <c r="AE3" s="75" t="s">
        <v>78</v>
      </c>
    </row>
    <row r="4" spans="1:82" x14ac:dyDescent="0.2">
      <c r="A4">
        <v>1</v>
      </c>
      <c r="B4">
        <v>4</v>
      </c>
      <c r="C4" s="73">
        <v>0.125</v>
      </c>
      <c r="D4">
        <f>(5^2-1)/12</f>
        <v>2</v>
      </c>
      <c r="E4">
        <v>1.34</v>
      </c>
      <c r="F4" s="66">
        <f t="shared" ref="F4:F8" si="0">((B4*(1-(C4/D4)))/((B4*(1-(C4/D4)))+(C4/D4)))</f>
        <v>0.98360655737704916</v>
      </c>
      <c r="G4" s="66">
        <f>((B4*(1-(C4/E4)))/((B4*(1-(C4/E4)))+(C4/E4)))</f>
        <v>0.97492477432296898</v>
      </c>
      <c r="I4">
        <v>1</v>
      </c>
      <c r="J4">
        <v>3</v>
      </c>
      <c r="K4" s="63">
        <v>0.33333333333333331</v>
      </c>
      <c r="L4">
        <f>(5^2-1)/12</f>
        <v>2</v>
      </c>
      <c r="M4">
        <v>1.34</v>
      </c>
      <c r="N4" s="66">
        <f t="shared" ref="N4:N8" si="1">((J4*(1-(K4/L4)))/((J4*(1-(K4/L4)))+(K4/L4)))</f>
        <v>0.9375</v>
      </c>
      <c r="O4" s="66">
        <f>((J4*(1-(K4/M4)))/((J4*(1-(K4/M4)))+(K4/M4)))</f>
        <v>0.90059642147117303</v>
      </c>
      <c r="Q4">
        <v>1</v>
      </c>
      <c r="R4">
        <v>9</v>
      </c>
      <c r="S4" s="73">
        <v>0.44444444444444442</v>
      </c>
      <c r="T4">
        <f>(5^2-1)/12</f>
        <v>2</v>
      </c>
      <c r="U4">
        <v>1.34</v>
      </c>
      <c r="V4" s="66">
        <f t="shared" ref="V4:V8" si="2">((R4*(1-(S4/T4)))/((R4*(1-(S4/T4)))+(S4/T4)))</f>
        <v>0.96923076923076923</v>
      </c>
      <c r="W4" s="66">
        <f>((R4*(1-(S4/U4)))/((R4*(1-(S4/U4)))+(S4/U4)))</f>
        <v>0.94773974392474514</v>
      </c>
      <c r="Y4">
        <v>1</v>
      </c>
      <c r="Z4">
        <v>13</v>
      </c>
      <c r="AA4" s="63">
        <v>0.38461538461538464</v>
      </c>
      <c r="AB4">
        <f>(5^2-1)/12</f>
        <v>2</v>
      </c>
      <c r="AC4">
        <v>1.34</v>
      </c>
      <c r="AD4" s="66">
        <f>((Z4*(1-(AA4/AB4)))/((Z4*(1-(AA4/AB4)))+(AA4/AB4)))</f>
        <v>0.98201438848920874</v>
      </c>
      <c r="AE4" s="66">
        <f>((Z4*(1-(AA4/AC4)))/((Z4*(1-(AA4/AC4)))+(AA4/AC4)))</f>
        <v>0.96996275381473041</v>
      </c>
    </row>
    <row r="5" spans="1:82" x14ac:dyDescent="0.2">
      <c r="A5">
        <v>2</v>
      </c>
      <c r="B5">
        <v>4</v>
      </c>
      <c r="C5" s="73">
        <v>0.375</v>
      </c>
      <c r="D5">
        <f t="shared" ref="D5:D8" si="3">(5^2-1)/12</f>
        <v>2</v>
      </c>
      <c r="E5">
        <v>1.34</v>
      </c>
      <c r="F5" s="66">
        <f t="shared" si="0"/>
        <v>0.94545454545454544</v>
      </c>
      <c r="G5" s="66">
        <f t="shared" ref="G5:G8" si="4">((B5*(1-(C5/E5)))/((B5*(1-(C5/E5)))+(C5/E5)))</f>
        <v>0.91145218417945684</v>
      </c>
      <c r="I5">
        <v>2</v>
      </c>
      <c r="J5">
        <v>3</v>
      </c>
      <c r="K5" s="63">
        <v>0</v>
      </c>
      <c r="L5">
        <f t="shared" ref="L5:L8" si="5">(5^2-1)/12</f>
        <v>2</v>
      </c>
      <c r="M5">
        <v>1.34</v>
      </c>
      <c r="N5" s="66">
        <f t="shared" si="1"/>
        <v>1</v>
      </c>
      <c r="O5" s="66">
        <f t="shared" ref="O5:O8" si="6">((J5*(1-(K5/M5)))/((J5*(1-(K5/M5)))+(K5/M5)))</f>
        <v>1</v>
      </c>
      <c r="Q5">
        <v>2</v>
      </c>
      <c r="R5">
        <v>9</v>
      </c>
      <c r="S5" s="73">
        <v>0</v>
      </c>
      <c r="T5">
        <f t="shared" ref="T5:T8" si="7">(5^2-1)/12</f>
        <v>2</v>
      </c>
      <c r="U5">
        <v>1.34</v>
      </c>
      <c r="V5" s="66">
        <f t="shared" si="2"/>
        <v>1</v>
      </c>
      <c r="W5" s="66">
        <f>((R5*(1-(S5/U5)))/((R5*(1-(S5/U5)))+(S5/U5)))</f>
        <v>1</v>
      </c>
      <c r="Y5">
        <v>2</v>
      </c>
      <c r="Z5">
        <v>13</v>
      </c>
      <c r="AA5" s="63">
        <v>0.11538461538461539</v>
      </c>
      <c r="AB5">
        <f t="shared" ref="AB5:AB8" si="8">(5^2-1)/12</f>
        <v>2</v>
      </c>
      <c r="AC5">
        <v>1.34</v>
      </c>
      <c r="AD5" s="66">
        <f t="shared" ref="AD5:AD8" si="9">((Z5*(1-(AA5/AB5)))/((Z5*(1-(AA5/AB5)))+(AA5/AB5)))</f>
        <v>0.99531249999999993</v>
      </c>
      <c r="AE5" s="66">
        <f t="shared" ref="AE5:AE8" si="10">((Z5*(1-(AA5/AC5)))/((Z5*(1-(AA5/AC5)))+(AA5/AC5)))</f>
        <v>0.99280437494003637</v>
      </c>
      <c r="CD5">
        <v>2</v>
      </c>
    </row>
    <row r="6" spans="1:82" x14ac:dyDescent="0.2">
      <c r="A6">
        <v>3</v>
      </c>
      <c r="B6">
        <v>4</v>
      </c>
      <c r="C6" s="73">
        <v>0.25</v>
      </c>
      <c r="D6">
        <f t="shared" si="3"/>
        <v>2</v>
      </c>
      <c r="E6">
        <v>1.34</v>
      </c>
      <c r="F6" s="66">
        <f t="shared" si="0"/>
        <v>0.96551724137931039</v>
      </c>
      <c r="G6" s="66">
        <f t="shared" si="4"/>
        <v>0.94577006507592198</v>
      </c>
      <c r="I6">
        <v>3</v>
      </c>
      <c r="J6">
        <v>3</v>
      </c>
      <c r="K6" s="63">
        <v>0.5</v>
      </c>
      <c r="L6">
        <f t="shared" si="5"/>
        <v>2</v>
      </c>
      <c r="M6">
        <v>1.34</v>
      </c>
      <c r="N6" s="66">
        <f t="shared" si="1"/>
        <v>0.9</v>
      </c>
      <c r="O6" s="66">
        <f t="shared" si="6"/>
        <v>0.83443708609271527</v>
      </c>
      <c r="Q6">
        <v>3</v>
      </c>
      <c r="R6">
        <v>9</v>
      </c>
      <c r="S6" s="73">
        <v>0.1111111111111111</v>
      </c>
      <c r="T6">
        <f t="shared" si="7"/>
        <v>2</v>
      </c>
      <c r="U6">
        <v>1.34</v>
      </c>
      <c r="V6" s="66">
        <f t="shared" si="2"/>
        <v>0.99350649350649356</v>
      </c>
      <c r="W6" s="66">
        <f t="shared" ref="W6:W8" si="11">((R6*(1-(S6/U6)))/((R6*(1-(S6/U6)))+(S6/U6)))</f>
        <v>0.99005370996618258</v>
      </c>
      <c r="Y6">
        <v>3</v>
      </c>
      <c r="Z6">
        <v>13</v>
      </c>
      <c r="AA6" s="63">
        <v>0.30769230769230771</v>
      </c>
      <c r="AB6">
        <f t="shared" si="8"/>
        <v>2</v>
      </c>
      <c r="AC6">
        <v>1.34</v>
      </c>
      <c r="AD6" s="66">
        <f t="shared" si="9"/>
        <v>0.98620689655172422</v>
      </c>
      <c r="AE6" s="66">
        <f t="shared" si="10"/>
        <v>0.97758601367253162</v>
      </c>
    </row>
    <row r="7" spans="1:82" x14ac:dyDescent="0.2">
      <c r="A7">
        <v>4</v>
      </c>
      <c r="B7">
        <v>4</v>
      </c>
      <c r="C7" s="73">
        <v>0.47500000000000053</v>
      </c>
      <c r="D7">
        <f t="shared" si="3"/>
        <v>2</v>
      </c>
      <c r="E7">
        <v>1.34</v>
      </c>
      <c r="F7" s="66">
        <f t="shared" si="0"/>
        <v>0.92775665399239537</v>
      </c>
      <c r="G7" s="66">
        <f t="shared" si="4"/>
        <v>0.87928843710292226</v>
      </c>
      <c r="I7">
        <v>4</v>
      </c>
      <c r="J7">
        <v>3</v>
      </c>
      <c r="K7" s="63">
        <v>0.6000000000000002</v>
      </c>
      <c r="L7">
        <f t="shared" si="5"/>
        <v>2</v>
      </c>
      <c r="M7">
        <v>1.34</v>
      </c>
      <c r="N7" s="66">
        <f t="shared" si="1"/>
        <v>0.87499999999999989</v>
      </c>
      <c r="O7" s="66">
        <f t="shared" si="6"/>
        <v>0.7872340425531914</v>
      </c>
      <c r="Q7">
        <v>4</v>
      </c>
      <c r="R7">
        <v>9</v>
      </c>
      <c r="S7" s="73">
        <v>0.81111111111111123</v>
      </c>
      <c r="T7">
        <f t="shared" si="7"/>
        <v>2</v>
      </c>
      <c r="U7">
        <v>1.34</v>
      </c>
      <c r="V7" s="66">
        <f t="shared" si="2"/>
        <v>0.92953667953667951</v>
      </c>
      <c r="W7" s="66">
        <f t="shared" si="11"/>
        <v>0.85440765855604317</v>
      </c>
      <c r="Y7">
        <v>4</v>
      </c>
      <c r="Z7">
        <v>13</v>
      </c>
      <c r="AA7" s="63">
        <v>0.17692307692307699</v>
      </c>
      <c r="AB7">
        <f t="shared" si="8"/>
        <v>2</v>
      </c>
      <c r="AC7">
        <v>1.34</v>
      </c>
      <c r="AD7" s="66">
        <f t="shared" si="9"/>
        <v>0.99259020618556693</v>
      </c>
      <c r="AE7" s="66">
        <f t="shared" si="10"/>
        <v>0.9884340742230715</v>
      </c>
    </row>
    <row r="8" spans="1:82" x14ac:dyDescent="0.2">
      <c r="A8">
        <v>5</v>
      </c>
      <c r="B8">
        <v>4</v>
      </c>
      <c r="C8" s="73">
        <v>0.25</v>
      </c>
      <c r="D8">
        <f t="shared" si="3"/>
        <v>2</v>
      </c>
      <c r="E8">
        <v>1.34</v>
      </c>
      <c r="F8" s="66">
        <f t="shared" si="0"/>
        <v>0.96551724137931039</v>
      </c>
      <c r="G8" s="66">
        <f t="shared" si="4"/>
        <v>0.94577006507592198</v>
      </c>
      <c r="I8">
        <v>5</v>
      </c>
      <c r="J8">
        <v>3</v>
      </c>
      <c r="K8" s="63">
        <v>0.33333333333333331</v>
      </c>
      <c r="L8">
        <f t="shared" si="5"/>
        <v>2</v>
      </c>
      <c r="M8">
        <v>1.34</v>
      </c>
      <c r="N8" s="66">
        <f t="shared" si="1"/>
        <v>0.9375</v>
      </c>
      <c r="O8" s="66">
        <f t="shared" si="6"/>
        <v>0.90059642147117303</v>
      </c>
      <c r="Q8">
        <v>5</v>
      </c>
      <c r="R8">
        <v>9</v>
      </c>
      <c r="S8" s="73">
        <v>0.1111111111111111</v>
      </c>
      <c r="T8">
        <f t="shared" si="7"/>
        <v>2</v>
      </c>
      <c r="U8">
        <v>1.34</v>
      </c>
      <c r="V8" s="66">
        <f t="shared" si="2"/>
        <v>0.99350649350649356</v>
      </c>
      <c r="W8" s="66">
        <f t="shared" si="11"/>
        <v>0.99005370996618258</v>
      </c>
      <c r="Y8">
        <v>5</v>
      </c>
      <c r="Z8">
        <v>13</v>
      </c>
      <c r="AA8" s="63">
        <v>7.6923076923076927E-2</v>
      </c>
      <c r="AB8">
        <f t="shared" si="8"/>
        <v>2</v>
      </c>
      <c r="AC8">
        <v>1.34</v>
      </c>
      <c r="AD8" s="66">
        <f t="shared" si="9"/>
        <v>0.99693251533742333</v>
      </c>
      <c r="AE8" s="66">
        <f t="shared" si="10"/>
        <v>0.99533712580434575</v>
      </c>
    </row>
  </sheetData>
  <mergeCells count="4">
    <mergeCell ref="J1:N1"/>
    <mergeCell ref="R1:V1"/>
    <mergeCell ref="Z1:AD1"/>
    <mergeCell ref="B1:F1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Rwg formulas</vt:lpstr>
      <vt:lpstr>Rwg Calculator</vt:lpstr>
      <vt:lpstr>Crit Incident</vt:lpstr>
      <vt:lpstr>ITM</vt:lpstr>
      <vt:lpstr>KK</vt:lpstr>
      <vt:lpstr>BP</vt:lpstr>
      <vt:lpstr>IT</vt:lpstr>
      <vt:lpstr>VAR&amp;MEAN VAR</vt:lpstr>
      <vt:lpstr>RWG(J)</vt:lpstr>
    </vt:vector>
  </TitlesOfParts>
  <Company>US MSPB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Mitchell</dc:creator>
  <cp:lastModifiedBy>Lenovo</cp:lastModifiedBy>
  <cp:lastPrinted>2016-03-07T07:56:08Z</cp:lastPrinted>
  <dcterms:created xsi:type="dcterms:W3CDTF">2011-09-12T12:34:45Z</dcterms:created>
  <dcterms:modified xsi:type="dcterms:W3CDTF">2020-07-10T11:29:43Z</dcterms:modified>
</cp:coreProperties>
</file>